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1"/>
  </bookViews>
  <sheets>
    <sheet name="formว31" sheetId="1" r:id="rId1"/>
    <sheet name="คำอธิบาย " sheetId="2" r:id="rId2"/>
  </sheets>
  <definedNames>
    <definedName name="_xlnm.Print_Area" localSheetId="0">'formว31'!$B$1:$K$34</definedName>
    <definedName name="_xlnm.Print_Titles" localSheetId="0">'formว31'!$8:$10</definedName>
  </definedNames>
  <calcPr fullCalcOnLoad="1"/>
</workbook>
</file>

<file path=xl/sharedStrings.xml><?xml version="1.0" encoding="utf-8"?>
<sst xmlns="http://schemas.openxmlformats.org/spreadsheetml/2006/main" count="88" uniqueCount="84">
  <si>
    <t>วัคซีน</t>
  </si>
  <si>
    <t>จำนวนผู้รับ</t>
  </si>
  <si>
    <t>จำนวนวัคซีน</t>
  </si>
  <si>
    <t>ที่ขอเบิก</t>
  </si>
  <si>
    <t xml:space="preserve">      ขอแสดงความนับถือ</t>
  </si>
  <si>
    <t>ร้อยละ</t>
  </si>
  <si>
    <t>เด็กแรกเกิด 
ถึง 
5 ปี</t>
  </si>
  <si>
    <t>อัตราสูญเสีย</t>
  </si>
  <si>
    <t>เรื่อง  ขอเบิกวัคซีนในงานสร้างเสริมภูมิคุ้มกันโรค</t>
  </si>
  <si>
    <t>แบบ ว.3/1</t>
  </si>
  <si>
    <t>6. MMR  (1 dose)</t>
  </si>
  <si>
    <t>8.1 JE เชื้อตาย</t>
  </si>
  <si>
    <t>5.1 IPV (1 dose)</t>
  </si>
  <si>
    <t>8.2 LAJE (เชื้อเป็น) (1 dose)</t>
  </si>
  <si>
    <t>5.2 IPV (10 doses)</t>
  </si>
  <si>
    <t>8.3 LAJE (เชื้อเป็น) (4 doses)</t>
  </si>
  <si>
    <t>9. Rota (1 dose)</t>
  </si>
  <si>
    <t>11. MMR/MR  (10 doses)</t>
  </si>
  <si>
    <t>นักเรียน ป.5</t>
  </si>
  <si>
    <t>15. HPV (1 dose)</t>
  </si>
  <si>
    <r>
      <t xml:space="preserve">เป้าหมาย
</t>
    </r>
    <r>
      <rPr>
        <sz val="14"/>
        <rFont val="TH SarabunPSK"/>
        <family val="2"/>
      </rPr>
      <t>(คน)</t>
    </r>
  </si>
  <si>
    <r>
      <t xml:space="preserve">จำนวนวัคซีน </t>
    </r>
    <r>
      <rPr>
        <sz val="14"/>
        <rFont val="TH SarabunPSK"/>
        <family val="2"/>
      </rPr>
      <t xml:space="preserve"> (ขวด/หลอด)</t>
    </r>
  </si>
  <si>
    <r>
      <t xml:space="preserve">บริการ </t>
    </r>
    <r>
      <rPr>
        <sz val="12"/>
        <rFont val="TH SarabunPSK"/>
        <family val="2"/>
      </rPr>
      <t>(คน)</t>
    </r>
  </si>
  <si>
    <t xml:space="preserve">    ตำแหน่ง…………………………………………….</t>
  </si>
  <si>
    <t>3. DTP-HB-10 dose</t>
  </si>
  <si>
    <t>1. BCG-10 Dose</t>
  </si>
  <si>
    <t>2. HB-2 dose</t>
  </si>
  <si>
    <t>4. bOPV-20 doses</t>
  </si>
  <si>
    <t>7. DTP(10 dose)</t>
  </si>
  <si>
    <t>10. dT(10 dose)</t>
  </si>
  <si>
    <t>12. BCG(10 dose)</t>
  </si>
  <si>
    <t>14. dT(10 dose)</t>
  </si>
  <si>
    <t>16. dT(10 dose)</t>
  </si>
  <si>
    <t>B150200-015</t>
  </si>
  <si>
    <t>B150200-033</t>
  </si>
  <si>
    <t>B150200-042</t>
  </si>
  <si>
    <t>B150200-041</t>
  </si>
  <si>
    <t>B150200-043</t>
  </si>
  <si>
    <t>B150200-027</t>
  </si>
  <si>
    <t>B150200-018</t>
  </si>
  <si>
    <t>B150200-020</t>
  </si>
  <si>
    <t>B150200-039</t>
  </si>
  <si>
    <t>B150200-019</t>
  </si>
  <si>
    <t>B150200-022</t>
  </si>
  <si>
    <t>B150200-014</t>
  </si>
  <si>
    <t>last update 1 เมย.59</t>
  </si>
  <si>
    <t>http://nvi.ddc.moph.go.th/e-books/EPI2016/eBookSource.pdf</t>
  </si>
  <si>
    <t>เรียน  ผู้อำนวยการโรงพยาบาลอุตรดิตถ์</t>
  </si>
  <si>
    <t>ยอดคง
เหลือยกมา</t>
  </si>
  <si>
    <t>ที่ต้อง
การใช้</t>
  </si>
  <si>
    <r>
      <t xml:space="preserve">ที่เปิดใช้
</t>
    </r>
    <r>
      <rPr>
        <sz val="12"/>
        <rFont val="TH SarabunPSK"/>
        <family val="2"/>
      </rPr>
      <t xml:space="preserve"> (ขวด/หลอด)</t>
    </r>
  </si>
  <si>
    <t>หญิง
ตั้งครรภ์</t>
  </si>
  <si>
    <t>นักเรียน
 ป.1</t>
  </si>
  <si>
    <t>นักเรียน
 ป.6</t>
  </si>
  <si>
    <t>กลุ่ม
เป้า
หมาย</t>
  </si>
  <si>
    <t>รหัสยา</t>
  </si>
  <si>
    <r>
      <rPr>
        <b/>
        <sz val="14"/>
        <rFont val="TH SarabunPSK"/>
        <family val="2"/>
      </rPr>
      <t>ข้อมูลการเบิกวัคซีน</t>
    </r>
    <r>
      <rPr>
        <b/>
        <sz val="14"/>
        <color indexed="60"/>
        <rFont val="TH SarabunPSK"/>
        <family val="2"/>
      </rPr>
      <t xml:space="preserve">  เดือน </t>
    </r>
    <r>
      <rPr>
        <sz val="14"/>
        <color indexed="60"/>
        <rFont val="TH SarabunPSK"/>
        <family val="2"/>
      </rPr>
      <t>……….…</t>
    </r>
  </si>
  <si>
    <t>ขอเบิกวัคซีน ดังนี้</t>
  </si>
  <si>
    <t>..............................................</t>
  </si>
  <si>
    <r>
      <t>ที่</t>
    </r>
    <r>
      <rPr>
        <b/>
        <i/>
        <sz val="14"/>
        <color indexed="12"/>
        <rFont val="TH SarabunPSK"/>
        <family val="2"/>
      </rPr>
      <t>….....………………</t>
    </r>
  </si>
  <si>
    <r>
      <t xml:space="preserve">            วันที่  ........ เดือน..............</t>
    </r>
    <r>
      <rPr>
        <b/>
        <i/>
        <sz val="14"/>
        <color indexed="12"/>
        <rFont val="TH SarabunPSK"/>
        <family val="2"/>
      </rPr>
      <t>.</t>
    </r>
    <r>
      <rPr>
        <b/>
        <sz val="14"/>
        <color indexed="12"/>
        <rFont val="TH SarabunPSK"/>
        <family val="2"/>
      </rPr>
      <t xml:space="preserve"> พ.ศ. .......</t>
    </r>
    <r>
      <rPr>
        <b/>
        <i/>
        <sz val="14"/>
        <color indexed="12"/>
        <rFont val="TH SarabunPSK"/>
        <family val="2"/>
      </rPr>
      <t>.......</t>
    </r>
  </si>
  <si>
    <t>13. bOPV-20 doses</t>
  </si>
  <si>
    <r>
      <rPr>
        <b/>
        <sz val="13"/>
        <rFont val="TH SarabunPSK"/>
        <family val="2"/>
      </rPr>
      <t>ผลการให้วัคซีน</t>
    </r>
    <r>
      <rPr>
        <b/>
        <sz val="13"/>
        <color indexed="60"/>
        <rFont val="TH SarabunPSK"/>
        <family val="2"/>
      </rPr>
      <t>เดือน</t>
    </r>
    <r>
      <rPr>
        <sz val="13"/>
        <color indexed="60"/>
        <rFont val="TH SarabunPSK"/>
        <family val="2"/>
      </rPr>
      <t>…………..</t>
    </r>
    <r>
      <rPr>
        <i/>
        <sz val="13"/>
        <color indexed="60"/>
        <rFont val="TH SarabunPSK"/>
        <family val="2"/>
      </rPr>
      <t>.</t>
    </r>
    <r>
      <rPr>
        <sz val="13"/>
        <color indexed="60"/>
        <rFont val="TH SarabunPSK"/>
        <family val="2"/>
      </rPr>
      <t>.</t>
    </r>
    <r>
      <rPr>
        <b/>
        <sz val="13"/>
        <color indexed="60"/>
        <rFont val="TH SarabunPSK"/>
        <family val="2"/>
      </rPr>
      <t>ที่ผ่านมา</t>
    </r>
  </si>
  <si>
    <t>หน่วยบริการ (รพ.สต./ฝ่าย) ....................</t>
  </si>
  <si>
    <t>หมายเหตุ :…………………………………………………………………………………</t>
  </si>
  <si>
    <t>เช่น ใบเบิกวัคซีนแสนตอ05-59.xls  สำหรับ ใบเบิกวัคซีน สำหรับหน่วยบริการ รพสต แสนตอ ประจำเดือน พฤษภาคม 2559 เป็นต้น</t>
  </si>
  <si>
    <t>ใบเบิกวัคซีนเทศบาล05-59.xls  สำหรับ ใบเบิกวัคซีน สำหรับหน่วยบริการเทศบาลเมือง ประจำเดือน พฤษภาคม 2559 เป็นต้น</t>
  </si>
  <si>
    <t xml:space="preserve"> ใบเบิกวัคซีนม่อนดินแดง07-59.xls  สำหรับ ใบเบิกวัคซีน สำหรับหน่วยบริการ รพสต ม่อนดินแดง ประจำเดือน กรกฎาคม 2559 เป็นต้น</t>
  </si>
  <si>
    <t xml:space="preserve"> ใบเบิกวัคซีนเหล่าป่าสา06-59.xls  สำหรับ ใบเบิกวัคซีน สำหรับหน่วยบริการ รพสต เหล่าป่าสา ประจำเดือน มิถุนายน 2559 เป็นต้น</t>
  </si>
  <si>
    <t xml:space="preserve">หรือ โทร ติดต่อ ที่ เบอร์ </t>
  </si>
  <si>
    <t>087-194-5972</t>
  </si>
  <si>
    <t xml:space="preserve">และ print และ ลงนามผู้เบิก พร้อมหนังสือปะหน้า ฉบับจริง นำไปยื่นวันรับวัคซีนที่คลังยา รพ. อต </t>
  </si>
  <si>
    <t>ขอบคุณค่ะ</t>
  </si>
  <si>
    <t xml:space="preserve">หาก ต้องการสอบถาม หรือต้องการให้แก้ไข form ใบเบิก  ขอให้ Email มาที </t>
  </si>
  <si>
    <t>Jaiuthos@gmail.com</t>
  </si>
  <si>
    <t>ภญ.เทียมใจ ตั้งเจริญไพศาล</t>
  </si>
  <si>
    <t>SSO0127@gmail.com</t>
  </si>
  <si>
    <t>ขอให้ใช้คำสั่งบันทึกเป็น(save as) แล้วตั้งชื่อ file เป็น ใบเบิกวัคซีนชื่อหน่วยบริการ-ด-ป.xls</t>
  </si>
  <si>
    <t>เหมือนเดิม</t>
  </si>
  <si>
    <t>เมื่อกรอกข้อมูลใน Formว31 เสร็จ ให้ Email ไปที่ สสอเมือง</t>
  </si>
  <si>
    <t xml:space="preserve">ปล. พร้อม email นี้ได้ส่ง file  </t>
  </si>
  <si>
    <t xml:space="preserve">file หนังสือหลักสูตรเชิงปฏิบัติการสำหรับเจ้าหน้าที่ </t>
  </si>
  <si>
    <t>สร้างเสริมภูมิคุ้มกันโรคปี 2558 มาด้วย</t>
  </si>
  <si>
    <t xml:space="preserve">หรือ สามารถ download ได้ที่ 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</si>
</sst>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#,##0.0_ ;\-#,##0.0\ "/>
    <numFmt numFmtId="190" formatCode="&quot;ใช่&quot;;&quot;ใช่&quot;;&quot;ไม่ใช่&quot;"/>
    <numFmt numFmtId="191" formatCode="&quot;จริง&quot;;&quot;จริง&quot;;&quot;เท็จ&quot;"/>
    <numFmt numFmtId="192" formatCode="&quot;เปิด&quot;;&quot;เปิด&quot;;&quot;ปิด&quot;"/>
    <numFmt numFmtId="193" formatCode="[$€-2]\ #,##0.00_);[Red]\([$€-2]\ #,##0.00\)"/>
  </numFmts>
  <fonts count="63">
    <font>
      <sz val="14"/>
      <name val="Cordia New"/>
      <family val="0"/>
    </font>
    <font>
      <sz val="9"/>
      <color indexed="8"/>
      <name val="Tahoma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6"/>
      <name val="TH SarabunPSK"/>
      <family val="2"/>
    </font>
    <font>
      <b/>
      <sz val="13"/>
      <name val="TH SarabunPSK"/>
      <family val="2"/>
    </font>
    <font>
      <b/>
      <sz val="14"/>
      <color indexed="60"/>
      <name val="TH SarabunPSK"/>
      <family val="2"/>
    </font>
    <font>
      <sz val="14"/>
      <color indexed="60"/>
      <name val="TH SarabunPSK"/>
      <family val="2"/>
    </font>
    <font>
      <b/>
      <sz val="14"/>
      <color indexed="12"/>
      <name val="TH SarabunPSK"/>
      <family val="2"/>
    </font>
    <font>
      <b/>
      <i/>
      <sz val="14"/>
      <color indexed="12"/>
      <name val="TH SarabunPSK"/>
      <family val="2"/>
    </font>
    <font>
      <b/>
      <sz val="13"/>
      <color indexed="60"/>
      <name val="TH SarabunPSK"/>
      <family val="2"/>
    </font>
    <font>
      <sz val="13"/>
      <color indexed="60"/>
      <name val="TH SarabunPSK"/>
      <family val="2"/>
    </font>
    <font>
      <i/>
      <sz val="13"/>
      <color indexed="60"/>
      <name val="TH SarabunPSK"/>
      <family val="2"/>
    </font>
    <font>
      <sz val="9"/>
      <color indexed="9"/>
      <name val="Tahoma"/>
      <family val="2"/>
    </font>
    <font>
      <u val="single"/>
      <sz val="14"/>
      <color indexed="20"/>
      <name val="Cordia New"/>
      <family val="2"/>
    </font>
    <font>
      <u val="single"/>
      <sz val="14"/>
      <color indexed="12"/>
      <name val="Cordia New"/>
      <family val="2"/>
    </font>
    <font>
      <b/>
      <sz val="9"/>
      <color indexed="52"/>
      <name val="Tahoma"/>
      <family val="2"/>
    </font>
    <font>
      <sz val="9"/>
      <color indexed="10"/>
      <name val="Tahoma"/>
      <family val="2"/>
    </font>
    <font>
      <i/>
      <sz val="9"/>
      <color indexed="23"/>
      <name val="Tahoma"/>
      <family val="2"/>
    </font>
    <font>
      <b/>
      <sz val="18"/>
      <color indexed="56"/>
      <name val="Tahoma"/>
      <family val="2"/>
    </font>
    <font>
      <b/>
      <sz val="9"/>
      <color indexed="9"/>
      <name val="Tahoma"/>
      <family val="2"/>
    </font>
    <font>
      <sz val="9"/>
      <color indexed="52"/>
      <name val="Tahoma"/>
      <family val="2"/>
    </font>
    <font>
      <sz val="9"/>
      <color indexed="17"/>
      <name val="Tahoma"/>
      <family val="2"/>
    </font>
    <font>
      <sz val="9"/>
      <color indexed="62"/>
      <name val="Tahoma"/>
      <family val="2"/>
    </font>
    <font>
      <sz val="9"/>
      <color indexed="60"/>
      <name val="Tahoma"/>
      <family val="2"/>
    </font>
    <font>
      <b/>
      <sz val="9"/>
      <color indexed="8"/>
      <name val="Tahoma"/>
      <family val="2"/>
    </font>
    <font>
      <sz val="9"/>
      <color indexed="20"/>
      <name val="Tahoma"/>
      <family val="2"/>
    </font>
    <font>
      <b/>
      <sz val="9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9"/>
      <name val="TH SarabunPSK"/>
      <family val="2"/>
    </font>
    <font>
      <b/>
      <sz val="14"/>
      <color indexed="9"/>
      <name val="TH SarabunPSK"/>
      <family val="2"/>
    </font>
    <font>
      <sz val="16"/>
      <color indexed="9"/>
      <name val="TH SarabunPSK"/>
      <family val="2"/>
    </font>
    <font>
      <sz val="9"/>
      <color theme="1"/>
      <name val="Tahoma"/>
      <family val="2"/>
    </font>
    <font>
      <sz val="9"/>
      <color theme="0"/>
      <name val="Tahoma"/>
      <family val="2"/>
    </font>
    <font>
      <u val="single"/>
      <sz val="14"/>
      <color theme="11"/>
      <name val="Cordia New"/>
      <family val="2"/>
    </font>
    <font>
      <u val="single"/>
      <sz val="14"/>
      <color theme="10"/>
      <name val="Cordia New"/>
      <family val="2"/>
    </font>
    <font>
      <b/>
      <sz val="9"/>
      <color rgb="FFFA7D00"/>
      <name val="Tahoma"/>
      <family val="2"/>
    </font>
    <font>
      <sz val="9"/>
      <color rgb="FFFF0000"/>
      <name val="Tahoma"/>
      <family val="2"/>
    </font>
    <font>
      <i/>
      <sz val="9"/>
      <color rgb="FF7F7F7F"/>
      <name val="Tahoma"/>
      <family val="2"/>
    </font>
    <font>
      <b/>
      <sz val="18"/>
      <color theme="3"/>
      <name val="Cambria"/>
      <family val="2"/>
    </font>
    <font>
      <b/>
      <sz val="9"/>
      <color theme="0"/>
      <name val="Tahoma"/>
      <family val="2"/>
    </font>
    <font>
      <sz val="9"/>
      <color rgb="FFFA7D00"/>
      <name val="Tahoma"/>
      <family val="2"/>
    </font>
    <font>
      <sz val="9"/>
      <color rgb="FF006100"/>
      <name val="Tahoma"/>
      <family val="2"/>
    </font>
    <font>
      <sz val="9"/>
      <color rgb="FF3F3F76"/>
      <name val="Tahoma"/>
      <family val="2"/>
    </font>
    <font>
      <sz val="9"/>
      <color rgb="FF9C6500"/>
      <name val="Tahoma"/>
      <family val="2"/>
    </font>
    <font>
      <b/>
      <sz val="9"/>
      <color theme="1"/>
      <name val="Tahoma"/>
      <family val="2"/>
    </font>
    <font>
      <sz val="9"/>
      <color rgb="FF9C0006"/>
      <name val="Tahoma"/>
      <family val="2"/>
    </font>
    <font>
      <b/>
      <sz val="9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theme="0"/>
      <name val="TH SarabunPSK"/>
      <family val="2"/>
    </font>
    <font>
      <b/>
      <sz val="14"/>
      <color theme="0"/>
      <name val="TH SarabunPSK"/>
      <family val="2"/>
    </font>
    <font>
      <sz val="16"/>
      <color theme="0"/>
      <name val="TH SarabunPSK"/>
      <family val="2"/>
    </font>
    <font>
      <sz val="14"/>
      <color rgb="FFC00000"/>
      <name val="TH SarabunPSK"/>
      <family val="2"/>
    </font>
    <font>
      <b/>
      <sz val="14"/>
      <color rgb="FF0000CC"/>
      <name val="TH SarabunPSK"/>
      <family val="2"/>
    </font>
    <font>
      <b/>
      <i/>
      <sz val="14"/>
      <color rgb="FF0000CC"/>
      <name val="TH SarabunPSK"/>
      <family val="2"/>
    </font>
    <font>
      <b/>
      <sz val="14"/>
      <color rgb="FFC00000"/>
      <name val="TH SarabunPSK"/>
      <family val="2"/>
    </font>
    <font>
      <b/>
      <sz val="13"/>
      <color rgb="FFC0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/>
      <bottom style="hair"/>
    </border>
    <border>
      <left style="thin"/>
      <right style="thin"/>
      <top/>
      <bottom/>
    </border>
    <border>
      <left style="thin"/>
      <right style="thin"/>
      <top style="hair"/>
      <bottom/>
    </border>
    <border>
      <left style="medium"/>
      <right style="thin"/>
      <top style="hair"/>
      <bottom/>
    </border>
    <border>
      <left style="medium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 style="thin"/>
      <right style="medium"/>
      <top style="hair"/>
      <bottom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/>
    </border>
    <border>
      <left/>
      <right style="thin"/>
      <top style="thin"/>
      <bottom>
        <color indexed="63"/>
      </bottom>
    </border>
    <border>
      <left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>
        <color indexed="63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thin"/>
      <top/>
      <bottom style="hair"/>
    </border>
    <border>
      <left style="medium"/>
      <right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188" fontId="2" fillId="33" borderId="10" xfId="35" applyNumberFormat="1" applyFont="1" applyFill="1" applyBorder="1" applyAlignment="1" applyProtection="1">
      <alignment horizontal="center"/>
      <protection locked="0"/>
    </xf>
    <xf numFmtId="188" fontId="2" fillId="33" borderId="11" xfId="35" applyNumberFormat="1" applyFont="1" applyFill="1" applyBorder="1" applyAlignment="1" applyProtection="1">
      <alignment horizontal="center"/>
      <protection locked="0"/>
    </xf>
    <xf numFmtId="188" fontId="2" fillId="33" borderId="12" xfId="35" applyNumberFormat="1" applyFont="1" applyFill="1" applyBorder="1" applyAlignment="1" applyProtection="1">
      <alignment horizontal="center"/>
      <protection locked="0"/>
    </xf>
    <xf numFmtId="188" fontId="2" fillId="33" borderId="13" xfId="35" applyNumberFormat="1" applyFont="1" applyFill="1" applyBorder="1" applyAlignment="1" applyProtection="1">
      <alignment horizontal="center"/>
      <protection locked="0"/>
    </xf>
    <xf numFmtId="0" fontId="2" fillId="34" borderId="0" xfId="0" applyFont="1" applyFill="1" applyBorder="1" applyAlignment="1" applyProtection="1">
      <alignment/>
      <protection locked="0"/>
    </xf>
    <xf numFmtId="0" fontId="2" fillId="34" borderId="0" xfId="0" applyFont="1" applyFill="1" applyBorder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43" fontId="2" fillId="0" borderId="0" xfId="35" applyFont="1" applyAlignment="1" applyProtection="1">
      <alignment/>
      <protection locked="0"/>
    </xf>
    <xf numFmtId="0" fontId="55" fillId="34" borderId="0" xfId="0" applyFont="1" applyFill="1" applyBorder="1" applyAlignment="1" applyProtection="1">
      <alignment/>
      <protection locked="0"/>
    </xf>
    <xf numFmtId="0" fontId="55" fillId="34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3" fillId="34" borderId="0" xfId="0" applyFont="1" applyFill="1" applyBorder="1" applyAlignment="1" applyProtection="1">
      <alignment horizontal="center" vertical="center"/>
      <protection locked="0"/>
    </xf>
    <xf numFmtId="0" fontId="3" fillId="34" borderId="0" xfId="0" applyFont="1" applyFill="1" applyBorder="1" applyAlignment="1" applyProtection="1">
      <alignment horizontal="left" vertical="center"/>
      <protection locked="0"/>
    </xf>
    <xf numFmtId="0" fontId="2" fillId="34" borderId="0" xfId="0" applyFont="1" applyFill="1" applyBorder="1" applyAlignment="1" applyProtection="1">
      <alignment wrapText="1"/>
      <protection locked="0"/>
    </xf>
    <xf numFmtId="0" fontId="2" fillId="34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88" fontId="2" fillId="0" borderId="0" xfId="0" applyNumberFormat="1" applyFont="1" applyAlignment="1" applyProtection="1">
      <alignment/>
      <protection locked="0"/>
    </xf>
    <xf numFmtId="188" fontId="2" fillId="33" borderId="14" xfId="35" applyNumberFormat="1" applyFont="1" applyFill="1" applyBorder="1" applyAlignment="1" applyProtection="1">
      <alignment horizontal="center"/>
      <protection locked="0"/>
    </xf>
    <xf numFmtId="0" fontId="56" fillId="0" borderId="0" xfId="0" applyFont="1" applyFill="1" applyBorder="1" applyAlignment="1" applyProtection="1">
      <alignment horizontal="left" vertical="center" wrapText="1"/>
      <protection/>
    </xf>
    <xf numFmtId="0" fontId="55" fillId="0" borderId="0" xfId="0" applyFont="1" applyFill="1" applyBorder="1" applyAlignment="1" applyProtection="1">
      <alignment/>
      <protection/>
    </xf>
    <xf numFmtId="188" fontId="55" fillId="0" borderId="0" xfId="35" applyNumberFormat="1" applyFont="1" applyFill="1" applyBorder="1" applyAlignment="1" applyProtection="1">
      <alignment horizontal="center"/>
      <protection/>
    </xf>
    <xf numFmtId="189" fontId="55" fillId="0" borderId="0" xfId="35" applyNumberFormat="1" applyFont="1" applyFill="1" applyBorder="1" applyAlignment="1" applyProtection="1">
      <alignment horizontal="center"/>
      <protection/>
    </xf>
    <xf numFmtId="0" fontId="56" fillId="34" borderId="0" xfId="0" applyFont="1" applyFill="1" applyBorder="1" applyAlignment="1" applyProtection="1">
      <alignment horizontal="left" vertical="center" wrapText="1"/>
      <protection/>
    </xf>
    <xf numFmtId="0" fontId="55" fillId="34" borderId="0" xfId="0" applyFont="1" applyFill="1" applyBorder="1" applyAlignment="1" applyProtection="1">
      <alignment/>
      <protection/>
    </xf>
    <xf numFmtId="188" fontId="55" fillId="34" borderId="0" xfId="35" applyNumberFormat="1" applyFont="1" applyFill="1" applyBorder="1" applyAlignment="1" applyProtection="1">
      <alignment horizontal="center"/>
      <protection/>
    </xf>
    <xf numFmtId="188" fontId="57" fillId="34" borderId="0" xfId="33" applyNumberFormat="1" applyFont="1" applyFill="1" applyBorder="1" applyAlignment="1" applyProtection="1">
      <alignment horizontal="center"/>
      <protection/>
    </xf>
    <xf numFmtId="187" fontId="57" fillId="34" borderId="0" xfId="33" applyNumberFormat="1" applyFont="1" applyFill="1" applyBorder="1" applyAlignment="1" applyProtection="1">
      <alignment horizontal="center"/>
      <protection/>
    </xf>
    <xf numFmtId="0" fontId="56" fillId="34" borderId="0" xfId="0" applyFont="1" applyFill="1" applyBorder="1" applyAlignment="1" applyProtection="1">
      <alignment horizontal="left" vertical="center"/>
      <protection/>
    </xf>
    <xf numFmtId="189" fontId="55" fillId="34" borderId="0" xfId="35" applyNumberFormat="1" applyFont="1" applyFill="1" applyBorder="1" applyAlignment="1" applyProtection="1">
      <alignment horizontal="center"/>
      <protection/>
    </xf>
    <xf numFmtId="0" fontId="2" fillId="34" borderId="0" xfId="0" applyFont="1" applyFill="1" applyBorder="1" applyAlignment="1" applyProtection="1">
      <alignment horizontal="left"/>
      <protection locked="0"/>
    </xf>
    <xf numFmtId="0" fontId="2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 horizontal="left"/>
      <protection/>
    </xf>
    <xf numFmtId="0" fontId="58" fillId="34" borderId="0" xfId="0" applyFont="1" applyFill="1" applyBorder="1" applyAlignment="1" applyProtection="1">
      <alignment/>
      <protection locked="0"/>
    </xf>
    <xf numFmtId="0" fontId="59" fillId="34" borderId="0" xfId="0" applyFont="1" applyFill="1" applyBorder="1" applyAlignment="1" applyProtection="1">
      <alignment/>
      <protection locked="0"/>
    </xf>
    <xf numFmtId="0" fontId="3" fillId="34" borderId="0" xfId="0" applyFont="1" applyFill="1" applyBorder="1" applyAlignment="1" applyProtection="1">
      <alignment horizontal="left"/>
      <protection locked="0"/>
    </xf>
    <xf numFmtId="0" fontId="59" fillId="34" borderId="0" xfId="0" applyFont="1" applyFill="1" applyBorder="1" applyAlignment="1" applyProtection="1">
      <alignment/>
      <protection locked="0"/>
    </xf>
    <xf numFmtId="0" fontId="3" fillId="0" borderId="15" xfId="0" applyFont="1" applyFill="1" applyBorder="1" applyAlignment="1" applyProtection="1">
      <alignment horizontal="left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/>
      <protection locked="0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 horizontal="left" vertical="center"/>
      <protection locked="0"/>
    </xf>
    <xf numFmtId="0" fontId="56" fillId="0" borderId="19" xfId="0" applyFont="1" applyFill="1" applyBorder="1" applyAlignment="1" applyProtection="1">
      <alignment horizontal="center" vertical="center"/>
      <protection/>
    </xf>
    <xf numFmtId="188" fontId="2" fillId="10" borderId="12" xfId="35" applyNumberFormat="1" applyFont="1" applyFill="1" applyBorder="1" applyAlignment="1" applyProtection="1">
      <alignment horizontal="center"/>
      <protection/>
    </xf>
    <xf numFmtId="188" fontId="2" fillId="10" borderId="10" xfId="35" applyNumberFormat="1" applyFont="1" applyFill="1" applyBorder="1" applyAlignment="1" applyProtection="1">
      <alignment horizontal="center"/>
      <protection/>
    </xf>
    <xf numFmtId="188" fontId="2" fillId="10" borderId="20" xfId="35" applyNumberFormat="1" applyFont="1" applyFill="1" applyBorder="1" applyAlignment="1" applyProtection="1">
      <alignment horizontal="center"/>
      <protection/>
    </xf>
    <xf numFmtId="189" fontId="2" fillId="10" borderId="20" xfId="35" applyNumberFormat="1" applyFont="1" applyFill="1" applyBorder="1" applyAlignment="1" applyProtection="1">
      <alignment horizontal="center"/>
      <protection/>
    </xf>
    <xf numFmtId="188" fontId="2" fillId="10" borderId="21" xfId="35" applyNumberFormat="1" applyFont="1" applyFill="1" applyBorder="1" applyAlignment="1" applyProtection="1">
      <alignment horizontal="center"/>
      <protection/>
    </xf>
    <xf numFmtId="189" fontId="2" fillId="10" borderId="21" xfId="35" applyNumberFormat="1" applyFont="1" applyFill="1" applyBorder="1" applyAlignment="1" applyProtection="1">
      <alignment horizontal="center"/>
      <protection/>
    </xf>
    <xf numFmtId="0" fontId="2" fillId="34" borderId="17" xfId="0" applyFont="1" applyFill="1" applyBorder="1" applyAlignment="1" applyProtection="1">
      <alignment/>
      <protection/>
    </xf>
    <xf numFmtId="188" fontId="2" fillId="0" borderId="17" xfId="35" applyNumberFormat="1" applyFont="1" applyFill="1" applyBorder="1" applyAlignment="1" applyProtection="1">
      <alignment horizontal="center"/>
      <protection/>
    </xf>
    <xf numFmtId="188" fontId="55" fillId="0" borderId="17" xfId="35" applyNumberFormat="1" applyFont="1" applyFill="1" applyBorder="1" applyAlignment="1" applyProtection="1">
      <alignment horizontal="center"/>
      <protection/>
    </xf>
    <xf numFmtId="188" fontId="2" fillId="33" borderId="15" xfId="35" applyNumberFormat="1" applyFont="1" applyFill="1" applyBorder="1" applyAlignment="1" applyProtection="1">
      <alignment horizontal="center"/>
      <protection locked="0"/>
    </xf>
    <xf numFmtId="188" fontId="2" fillId="10" borderId="15" xfId="35" applyNumberFormat="1" applyFont="1" applyFill="1" applyBorder="1" applyAlignment="1" applyProtection="1">
      <alignment horizontal="center"/>
      <protection/>
    </xf>
    <xf numFmtId="189" fontId="2" fillId="10" borderId="15" xfId="35" applyNumberFormat="1" applyFont="1" applyFill="1" applyBorder="1" applyAlignment="1" applyProtection="1">
      <alignment horizontal="center"/>
      <protection/>
    </xf>
    <xf numFmtId="0" fontId="3" fillId="0" borderId="17" xfId="0" applyFont="1" applyFill="1" applyBorder="1" applyAlignment="1" applyProtection="1">
      <alignment horizontal="center" wrapText="1"/>
      <protection locked="0"/>
    </xf>
    <xf numFmtId="0" fontId="3" fillId="0" borderId="18" xfId="0" applyFont="1" applyFill="1" applyBorder="1" applyAlignment="1" applyProtection="1">
      <alignment horizontal="center"/>
      <protection locked="0"/>
    </xf>
    <xf numFmtId="0" fontId="4" fillId="0" borderId="22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center" wrapText="1"/>
      <protection locked="0"/>
    </xf>
    <xf numFmtId="0" fontId="4" fillId="0" borderId="23" xfId="0" applyFont="1" applyFill="1" applyBorder="1" applyAlignment="1" applyProtection="1">
      <alignment horizontal="center"/>
      <protection locked="0"/>
    </xf>
    <xf numFmtId="188" fontId="55" fillId="0" borderId="11" xfId="35" applyNumberFormat="1" applyFont="1" applyFill="1" applyBorder="1" applyAlignment="1" applyProtection="1">
      <alignment horizontal="center"/>
      <protection/>
    </xf>
    <xf numFmtId="188" fontId="55" fillId="0" borderId="23" xfId="35" applyNumberFormat="1" applyFont="1" applyFill="1" applyBorder="1" applyAlignment="1" applyProtection="1">
      <alignment horizontal="center"/>
      <protection/>
    </xf>
    <xf numFmtId="189" fontId="55" fillId="0" borderId="23" xfId="35" applyNumberFormat="1" applyFont="1" applyFill="1" applyBorder="1" applyAlignment="1" applyProtection="1">
      <alignment horizontal="center"/>
      <protection/>
    </xf>
    <xf numFmtId="187" fontId="6" fillId="10" borderId="15" xfId="33" applyNumberFormat="1" applyFont="1" applyFill="1" applyBorder="1" applyAlignment="1" applyProtection="1">
      <alignment horizontal="center"/>
      <protection/>
    </xf>
    <xf numFmtId="0" fontId="59" fillId="34" borderId="0" xfId="0" applyFont="1" applyFill="1" applyBorder="1" applyAlignment="1" applyProtection="1">
      <alignment horizontal="center"/>
      <protection locked="0"/>
    </xf>
    <xf numFmtId="0" fontId="56" fillId="0" borderId="24" xfId="0" applyFont="1" applyFill="1" applyBorder="1" applyAlignment="1" applyProtection="1">
      <alignment horizontal="left" vertical="center" wrapText="1"/>
      <protection/>
    </xf>
    <xf numFmtId="0" fontId="55" fillId="0" borderId="25" xfId="0" applyFont="1" applyFill="1" applyBorder="1" applyAlignment="1" applyProtection="1">
      <alignment/>
      <protection/>
    </xf>
    <xf numFmtId="188" fontId="55" fillId="0" borderId="22" xfId="35" applyNumberFormat="1" applyFont="1" applyFill="1" applyBorder="1" applyAlignment="1" applyProtection="1">
      <alignment horizontal="center"/>
      <protection/>
    </xf>
    <xf numFmtId="0" fontId="56" fillId="0" borderId="11" xfId="0" applyFont="1" applyFill="1" applyBorder="1" applyAlignment="1" applyProtection="1">
      <alignment horizontal="center" vertical="center" wrapText="1"/>
      <protection/>
    </xf>
    <xf numFmtId="0" fontId="56" fillId="0" borderId="26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center"/>
      <protection locked="0"/>
    </xf>
    <xf numFmtId="0" fontId="3" fillId="0" borderId="27" xfId="0" applyFont="1" applyFill="1" applyBorder="1" applyAlignment="1" applyProtection="1">
      <alignment horizontal="center"/>
      <protection locked="0"/>
    </xf>
    <xf numFmtId="0" fontId="59" fillId="34" borderId="0" xfId="0" applyFont="1" applyFill="1" applyBorder="1" applyAlignment="1" applyProtection="1">
      <alignment horizontal="left"/>
      <protection locked="0"/>
    </xf>
    <xf numFmtId="0" fontId="60" fillId="34" borderId="0" xfId="0" applyFont="1" applyFill="1" applyBorder="1" applyAlignment="1" applyProtection="1">
      <alignment horizontal="left"/>
      <protection locked="0"/>
    </xf>
    <xf numFmtId="0" fontId="59" fillId="34" borderId="0" xfId="0" applyFont="1" applyFill="1" applyBorder="1" applyAlignment="1" applyProtection="1">
      <alignment horizontal="center"/>
      <protection locked="0"/>
    </xf>
    <xf numFmtId="0" fontId="59" fillId="34" borderId="0" xfId="0" applyFont="1" applyFill="1" applyBorder="1" applyAlignment="1" applyProtection="1">
      <alignment horizontal="right"/>
      <protection locked="0"/>
    </xf>
    <xf numFmtId="0" fontId="3" fillId="0" borderId="28" xfId="0" applyFont="1" applyFill="1" applyBorder="1" applyAlignment="1" applyProtection="1">
      <alignment horizontal="center" vertical="center" wrapText="1"/>
      <protection locked="0"/>
    </xf>
    <xf numFmtId="0" fontId="3" fillId="0" borderId="29" xfId="0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0" fontId="3" fillId="0" borderId="31" xfId="0" applyFont="1" applyFill="1" applyBorder="1" applyAlignment="1" applyProtection="1">
      <alignment horizontal="center" vertical="center"/>
      <protection locked="0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61" fillId="0" borderId="34" xfId="0" applyFont="1" applyFill="1" applyBorder="1" applyAlignment="1" applyProtection="1">
      <alignment horizontal="center"/>
      <protection locked="0"/>
    </xf>
    <xf numFmtId="0" fontId="61" fillId="0" borderId="35" xfId="0" applyFont="1" applyFill="1" applyBorder="1" applyAlignment="1" applyProtection="1">
      <alignment horizontal="center"/>
      <protection locked="0"/>
    </xf>
    <xf numFmtId="0" fontId="61" fillId="0" borderId="36" xfId="0" applyFont="1" applyFill="1" applyBorder="1" applyAlignment="1" applyProtection="1">
      <alignment horizontal="center"/>
      <protection locked="0"/>
    </xf>
    <xf numFmtId="0" fontId="62" fillId="0" borderId="37" xfId="0" applyFont="1" applyFill="1" applyBorder="1" applyAlignment="1" applyProtection="1">
      <alignment horizontal="center"/>
      <protection locked="0"/>
    </xf>
    <xf numFmtId="0" fontId="62" fillId="0" borderId="35" xfId="0" applyFont="1" applyFill="1" applyBorder="1" applyAlignment="1" applyProtection="1">
      <alignment horizontal="center"/>
      <protection locked="0"/>
    </xf>
    <xf numFmtId="0" fontId="62" fillId="0" borderId="36" xfId="0" applyFont="1" applyFill="1" applyBorder="1" applyAlignment="1" applyProtection="1">
      <alignment horizontal="center"/>
      <protection locked="0"/>
    </xf>
    <xf numFmtId="0" fontId="3" fillId="0" borderId="38" xfId="0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2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 horizontal="right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left" vertical="center"/>
      <protection/>
    </xf>
    <xf numFmtId="0" fontId="2" fillId="0" borderId="15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38" xfId="0" applyFont="1" applyFill="1" applyBorder="1" applyAlignment="1" applyProtection="1">
      <alignment horizontal="left" vertical="center" wrapText="1"/>
      <protection/>
    </xf>
    <xf numFmtId="0" fontId="3" fillId="0" borderId="24" xfId="0" applyFont="1" applyFill="1" applyBorder="1" applyAlignment="1" applyProtection="1">
      <alignment horizontal="left" vertical="center" wrapText="1"/>
      <protection/>
    </xf>
    <xf numFmtId="0" fontId="3" fillId="0" borderId="39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left" vertical="center"/>
      <protection/>
    </xf>
    <xf numFmtId="0" fontId="3" fillId="0" borderId="40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left" vertical="center"/>
      <protection/>
    </xf>
    <xf numFmtId="0" fontId="2" fillId="0" borderId="41" xfId="0" applyFont="1" applyFill="1" applyBorder="1" applyAlignment="1" applyProtection="1">
      <alignment/>
      <protection/>
    </xf>
    <xf numFmtId="0" fontId="3" fillId="0" borderId="42" xfId="0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/>
      <protection/>
    </xf>
    <xf numFmtId="0" fontId="3" fillId="0" borderId="17" xfId="0" applyFont="1" applyFill="1" applyBorder="1" applyAlignment="1" applyProtection="1">
      <alignment horizontal="left" vertical="center" wrapText="1"/>
      <protection/>
    </xf>
    <xf numFmtId="0" fontId="2" fillId="0" borderId="15" xfId="0" applyFont="1" applyFill="1" applyBorder="1" applyAlignment="1" applyProtection="1">
      <alignment horizontal="left" vertical="center"/>
      <protection/>
    </xf>
    <xf numFmtId="0" fontId="2" fillId="0" borderId="43" xfId="0" applyFont="1" applyBorder="1" applyAlignment="1" applyProtection="1">
      <alignment/>
      <protection locked="0"/>
    </xf>
    <xf numFmtId="0" fontId="2" fillId="0" borderId="44" xfId="0" applyFont="1" applyBorder="1" applyAlignment="1" applyProtection="1">
      <alignment horizontal="left"/>
      <protection locked="0"/>
    </xf>
    <xf numFmtId="0" fontId="2" fillId="34" borderId="44" xfId="0" applyFont="1" applyFill="1" applyBorder="1" applyAlignment="1" applyProtection="1">
      <alignment/>
      <protection locked="0"/>
    </xf>
    <xf numFmtId="0" fontId="2" fillId="34" borderId="24" xfId="0" applyFont="1" applyFill="1" applyBorder="1" applyAlignment="1" applyProtection="1">
      <alignment/>
      <protection locked="0"/>
    </xf>
    <xf numFmtId="0" fontId="2" fillId="34" borderId="45" xfId="0" applyFont="1" applyFill="1" applyBorder="1" applyAlignment="1" applyProtection="1">
      <alignment/>
      <protection locked="0"/>
    </xf>
    <xf numFmtId="0" fontId="2" fillId="34" borderId="25" xfId="0" applyFont="1" applyFill="1" applyBorder="1" applyAlignment="1" applyProtection="1">
      <alignment/>
      <protection locked="0"/>
    </xf>
    <xf numFmtId="0" fontId="3" fillId="0" borderId="46" xfId="0" applyFont="1" applyBorder="1" applyAlignment="1" applyProtection="1">
      <alignment/>
      <protection locked="0"/>
    </xf>
    <xf numFmtId="0" fontId="3" fillId="0" borderId="47" xfId="0" applyFont="1" applyBorder="1" applyAlignment="1" applyProtection="1">
      <alignment horizontal="left"/>
      <protection locked="0"/>
    </xf>
    <xf numFmtId="0" fontId="3" fillId="0" borderId="47" xfId="0" applyFont="1" applyBorder="1" applyAlignment="1" applyProtection="1">
      <alignment/>
      <protection locked="0"/>
    </xf>
    <xf numFmtId="0" fontId="3" fillId="0" borderId="48" xfId="0" applyFont="1" applyBorder="1" applyAlignment="1" applyProtection="1">
      <alignment/>
      <protection locked="0"/>
    </xf>
    <xf numFmtId="0" fontId="39" fillId="0" borderId="0" xfId="39" applyAlignment="1">
      <alignment/>
    </xf>
    <xf numFmtId="14" fontId="0" fillId="0" borderId="0" xfId="0" applyNumberFormat="1" applyAlignment="1">
      <alignment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" xfId="35"/>
    <cellStyle name="Currency" xfId="36"/>
    <cellStyle name="Currency [0]" xfId="37"/>
    <cellStyle name="Followed Hyperlink" xfId="38"/>
    <cellStyle name="Hyperlink" xfId="39"/>
    <cellStyle name="Percent" xfId="40"/>
    <cellStyle name="การคำนวณ" xfId="41"/>
    <cellStyle name="ข้อความเตือน" xfId="42"/>
    <cellStyle name="ข้อความอธิบาย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้อนค่า" xfId="48"/>
    <cellStyle name="ปานกลาง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676275</xdr:colOff>
      <xdr:row>1</xdr:row>
      <xdr:rowOff>0</xdr:rowOff>
    </xdr:from>
    <xdr:to>
      <xdr:col>8</xdr:col>
      <xdr:colOff>419100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533900" y="276225"/>
          <a:ext cx="9239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676275</xdr:colOff>
      <xdr:row>1</xdr:row>
      <xdr:rowOff>0</xdr:rowOff>
    </xdr:from>
    <xdr:to>
      <xdr:col>8</xdr:col>
      <xdr:colOff>371475</xdr:colOff>
      <xdr:row>2</xdr:row>
      <xdr:rowOff>0</xdr:rowOff>
    </xdr:to>
    <xdr:sp>
      <xdr:nvSpPr>
        <xdr:cNvPr id="2" name="Rectangle 3"/>
        <xdr:cNvSpPr>
          <a:spLocks/>
        </xdr:cNvSpPr>
      </xdr:nvSpPr>
      <xdr:spPr>
        <a:xfrm>
          <a:off x="4533900" y="276225"/>
          <a:ext cx="876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5</xdr:col>
      <xdr:colOff>200025</xdr:colOff>
      <xdr:row>0</xdr:row>
      <xdr:rowOff>0</xdr:rowOff>
    </xdr:from>
    <xdr:to>
      <xdr:col>6</xdr:col>
      <xdr:colOff>504825</xdr:colOff>
      <xdr:row>2</xdr:row>
      <xdr:rowOff>114300</xdr:rowOff>
    </xdr:to>
    <xdr:pic>
      <xdr:nvPicPr>
        <xdr:cNvPr id="3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686175" y="0"/>
          <a:ext cx="676275" cy="666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aiuthos@gmail.com" TargetMode="External" /><Relationship Id="rId2" Type="http://schemas.openxmlformats.org/officeDocument/2006/relationships/hyperlink" Target="mailto:SSO0127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selection activeCell="I10" sqref="I10"/>
    </sheetView>
  </sheetViews>
  <sheetFormatPr defaultColWidth="9.00390625" defaultRowHeight="21.75"/>
  <cols>
    <col min="1" max="1" width="0.2890625" style="7" customWidth="1"/>
    <col min="2" max="2" width="7.28125" style="7" customWidth="1"/>
    <col min="3" max="3" width="13.00390625" style="11" customWidth="1"/>
    <col min="4" max="4" width="22.8515625" style="7" customWidth="1"/>
    <col min="5" max="5" width="8.8515625" style="7" customWidth="1"/>
    <col min="6" max="6" width="5.57421875" style="7" bestFit="1" customWidth="1"/>
    <col min="7" max="7" width="10.140625" style="7" customWidth="1"/>
    <col min="8" max="8" width="7.57421875" style="7" customWidth="1"/>
    <col min="9" max="9" width="9.28125" style="7" customWidth="1"/>
    <col min="10" max="10" width="9.8515625" style="7" customWidth="1"/>
    <col min="11" max="11" width="9.421875" style="7" customWidth="1"/>
    <col min="12" max="12" width="1.28515625" style="7" customWidth="1"/>
    <col min="13" max="16384" width="9.00390625" style="7" customWidth="1"/>
  </cols>
  <sheetData>
    <row r="1" spans="1:12" ht="21.75">
      <c r="A1" s="5"/>
      <c r="B1" s="31"/>
      <c r="C1" s="32"/>
      <c r="D1" s="31"/>
      <c r="E1" s="31"/>
      <c r="F1" s="31"/>
      <c r="G1" s="31"/>
      <c r="H1" s="31"/>
      <c r="I1" s="31"/>
      <c r="J1" s="31"/>
      <c r="K1" s="31"/>
      <c r="L1" s="5"/>
    </row>
    <row r="2" spans="1:12" ht="21.75">
      <c r="A2" s="5"/>
      <c r="B2" s="31"/>
      <c r="C2" s="32"/>
      <c r="D2" s="31"/>
      <c r="E2" s="91"/>
      <c r="F2" s="91"/>
      <c r="G2" s="91"/>
      <c r="H2" s="91"/>
      <c r="I2" s="91"/>
      <c r="J2" s="91"/>
      <c r="K2" s="92" t="s">
        <v>9</v>
      </c>
      <c r="L2" s="5"/>
    </row>
    <row r="3" spans="1:12" ht="21.75">
      <c r="A3" s="5"/>
      <c r="B3" s="34" t="s">
        <v>59</v>
      </c>
      <c r="C3" s="35"/>
      <c r="D3" s="5"/>
      <c r="E3" s="5"/>
      <c r="F3" s="5"/>
      <c r="G3" s="5"/>
      <c r="H3" s="73" t="s">
        <v>63</v>
      </c>
      <c r="I3" s="74"/>
      <c r="J3" s="74"/>
      <c r="K3" s="74"/>
      <c r="L3" s="5"/>
    </row>
    <row r="4" spans="1:12" ht="21.75">
      <c r="A4" s="5"/>
      <c r="B4" s="5"/>
      <c r="C4" s="30"/>
      <c r="D4" s="5"/>
      <c r="E4" s="5"/>
      <c r="F4" s="5"/>
      <c r="G4" s="76" t="s">
        <v>60</v>
      </c>
      <c r="H4" s="76"/>
      <c r="I4" s="76"/>
      <c r="J4" s="76"/>
      <c r="K4" s="76"/>
      <c r="L4" s="5"/>
    </row>
    <row r="5" spans="1:12" ht="21.75">
      <c r="A5" s="5"/>
      <c r="B5" s="32" t="s">
        <v>8</v>
      </c>
      <c r="C5" s="32"/>
      <c r="D5" s="32"/>
      <c r="E5" s="32"/>
      <c r="F5" s="31"/>
      <c r="G5" s="31"/>
      <c r="H5" s="31"/>
      <c r="I5" s="31"/>
      <c r="J5" s="31"/>
      <c r="K5" s="31"/>
      <c r="L5" s="5"/>
    </row>
    <row r="6" spans="1:12" ht="21.75">
      <c r="A6" s="5"/>
      <c r="B6" s="31" t="s">
        <v>47</v>
      </c>
      <c r="C6" s="32"/>
      <c r="D6" s="31"/>
      <c r="E6" s="31"/>
      <c r="F6" s="31"/>
      <c r="G6" s="31"/>
      <c r="H6" s="31"/>
      <c r="I6" s="31"/>
      <c r="J6" s="31"/>
      <c r="K6" s="31"/>
      <c r="L6" s="5"/>
    </row>
    <row r="7" spans="1:12" ht="26.25" customHeight="1" thickBot="1">
      <c r="A7" s="5"/>
      <c r="B7" s="31"/>
      <c r="C7" s="32"/>
      <c r="D7" s="32" t="str">
        <f>H3</f>
        <v>หน่วยบริการ (รพ.สต./ฝ่าย) ....................</v>
      </c>
      <c r="E7" s="32"/>
      <c r="F7" s="32"/>
      <c r="G7" s="32"/>
      <c r="H7" s="32" t="s">
        <v>57</v>
      </c>
      <c r="I7" s="32"/>
      <c r="J7" s="32"/>
      <c r="K7" s="32"/>
      <c r="L7" s="5"/>
    </row>
    <row r="8" spans="1:12" ht="21.75">
      <c r="A8" s="5"/>
      <c r="B8" s="77" t="s">
        <v>54</v>
      </c>
      <c r="C8" s="37"/>
      <c r="D8" s="80" t="s">
        <v>0</v>
      </c>
      <c r="E8" s="83" t="s">
        <v>56</v>
      </c>
      <c r="F8" s="84"/>
      <c r="G8" s="84"/>
      <c r="H8" s="85"/>
      <c r="I8" s="86" t="s">
        <v>62</v>
      </c>
      <c r="J8" s="87"/>
      <c r="K8" s="88"/>
      <c r="L8" s="5"/>
    </row>
    <row r="9" spans="1:15" ht="21.75">
      <c r="A9" s="5"/>
      <c r="B9" s="78"/>
      <c r="C9" s="38" t="s">
        <v>55</v>
      </c>
      <c r="D9" s="81"/>
      <c r="E9" s="89" t="s">
        <v>20</v>
      </c>
      <c r="F9" s="71" t="s">
        <v>21</v>
      </c>
      <c r="G9" s="71"/>
      <c r="H9" s="72"/>
      <c r="I9" s="39" t="s">
        <v>1</v>
      </c>
      <c r="J9" s="40" t="s">
        <v>2</v>
      </c>
      <c r="K9" s="41" t="s">
        <v>7</v>
      </c>
      <c r="L9" s="5"/>
      <c r="O9" s="8"/>
    </row>
    <row r="10" spans="1:12" ht="43.5">
      <c r="A10" s="5"/>
      <c r="B10" s="79"/>
      <c r="C10" s="42"/>
      <c r="D10" s="82"/>
      <c r="E10" s="90"/>
      <c r="F10" s="56" t="s">
        <v>49</v>
      </c>
      <c r="G10" s="56" t="s">
        <v>48</v>
      </c>
      <c r="H10" s="57" t="s">
        <v>3</v>
      </c>
      <c r="I10" s="58" t="s">
        <v>22</v>
      </c>
      <c r="J10" s="59" t="s">
        <v>50</v>
      </c>
      <c r="K10" s="60" t="s">
        <v>5</v>
      </c>
      <c r="L10" s="5"/>
    </row>
    <row r="11" spans="1:13" ht="21" customHeight="1">
      <c r="A11" s="5"/>
      <c r="B11" s="93" t="s">
        <v>6</v>
      </c>
      <c r="C11" s="94" t="s">
        <v>44</v>
      </c>
      <c r="D11" s="95" t="s">
        <v>25</v>
      </c>
      <c r="E11" s="53">
        <v>0</v>
      </c>
      <c r="F11" s="54">
        <f>ROUNDUP(E11*2/10,0)</f>
        <v>0</v>
      </c>
      <c r="G11" s="53">
        <v>0</v>
      </c>
      <c r="H11" s="54">
        <f aca="true" t="shared" si="0" ref="H11:H29">F11-G11</f>
        <v>0</v>
      </c>
      <c r="I11" s="53">
        <v>0</v>
      </c>
      <c r="J11" s="53">
        <v>0</v>
      </c>
      <c r="K11" s="55">
        <f>IF(J11=0,"",(((J11*10)-I11)/(J11*10))*100)</f>
      </c>
      <c r="L11" s="5"/>
      <c r="M11" s="17"/>
    </row>
    <row r="12" spans="1:13" ht="21.75" customHeight="1">
      <c r="A12" s="5"/>
      <c r="B12" s="96"/>
      <c r="C12" s="97" t="s">
        <v>33</v>
      </c>
      <c r="D12" s="95" t="s">
        <v>26</v>
      </c>
      <c r="E12" s="53">
        <v>0</v>
      </c>
      <c r="F12" s="54">
        <f>ROUNDUP(E12*1.11/2,0)</f>
        <v>0</v>
      </c>
      <c r="G12" s="53">
        <v>0</v>
      </c>
      <c r="H12" s="54">
        <f t="shared" si="0"/>
        <v>0</v>
      </c>
      <c r="I12" s="53">
        <v>0</v>
      </c>
      <c r="J12" s="53">
        <v>0</v>
      </c>
      <c r="K12" s="55">
        <f>IF(J12=0,"",(((J12*2)-I12)/(J12*2))*100)</f>
      </c>
      <c r="L12" s="5"/>
      <c r="M12" s="17"/>
    </row>
    <row r="13" spans="1:13" ht="21.75" customHeight="1">
      <c r="A13" s="5"/>
      <c r="B13" s="96"/>
      <c r="C13" s="98" t="s">
        <v>34</v>
      </c>
      <c r="D13" s="95" t="s">
        <v>24</v>
      </c>
      <c r="E13" s="53">
        <v>0</v>
      </c>
      <c r="F13" s="54">
        <f>ROUNDUP(E13*1.33/10,0)</f>
        <v>0</v>
      </c>
      <c r="G13" s="53">
        <v>0</v>
      </c>
      <c r="H13" s="54">
        <f t="shared" si="0"/>
        <v>0</v>
      </c>
      <c r="I13" s="53">
        <v>0</v>
      </c>
      <c r="J13" s="53">
        <v>0</v>
      </c>
      <c r="K13" s="55">
        <f>IF(J13=0,"",(((J13*10)-I13)/(J13*10))*100)</f>
      </c>
      <c r="L13" s="5"/>
      <c r="M13" s="17"/>
    </row>
    <row r="14" spans="1:13" ht="21.75" customHeight="1">
      <c r="A14" s="5"/>
      <c r="B14" s="96"/>
      <c r="C14" s="98" t="s">
        <v>35</v>
      </c>
      <c r="D14" s="95" t="s">
        <v>27</v>
      </c>
      <c r="E14" s="53">
        <v>0</v>
      </c>
      <c r="F14" s="54">
        <f>ROUNDUP(E14*1.33/20,0)</f>
        <v>0</v>
      </c>
      <c r="G14" s="53">
        <v>0</v>
      </c>
      <c r="H14" s="54">
        <f t="shared" si="0"/>
        <v>0</v>
      </c>
      <c r="I14" s="53">
        <v>0</v>
      </c>
      <c r="J14" s="53">
        <v>0</v>
      </c>
      <c r="K14" s="55">
        <f>IF(J14=0,"",(((J14*20)-I14)/(J14*20))*100)</f>
      </c>
      <c r="L14" s="5"/>
      <c r="M14" s="17"/>
    </row>
    <row r="15" spans="1:13" ht="0.75" customHeight="1">
      <c r="A15" s="5"/>
      <c r="B15" s="96"/>
      <c r="C15" s="66" t="s">
        <v>37</v>
      </c>
      <c r="D15" s="67" t="s">
        <v>12</v>
      </c>
      <c r="E15" s="61">
        <v>0</v>
      </c>
      <c r="F15" s="61">
        <f>ROUNDUP(E15*1.01,0)</f>
        <v>0</v>
      </c>
      <c r="G15" s="61">
        <v>0</v>
      </c>
      <c r="H15" s="62">
        <f>F15-G15</f>
        <v>0</v>
      </c>
      <c r="I15" s="68">
        <v>0</v>
      </c>
      <c r="J15" s="61">
        <v>0</v>
      </c>
      <c r="K15" s="63">
        <f>IF(J15=0,"",(((J15)-I15)/(J15))*100)</f>
      </c>
      <c r="L15" s="5"/>
      <c r="M15" s="17"/>
    </row>
    <row r="16" spans="1:13" ht="21.75" customHeight="1">
      <c r="A16" s="5"/>
      <c r="B16" s="96"/>
      <c r="C16" s="97" t="s">
        <v>36</v>
      </c>
      <c r="D16" s="95" t="s">
        <v>14</v>
      </c>
      <c r="E16" s="53">
        <v>0</v>
      </c>
      <c r="F16" s="54">
        <f>ROUNDUP(E16*1.33/10,0)</f>
        <v>0</v>
      </c>
      <c r="G16" s="53">
        <v>0</v>
      </c>
      <c r="H16" s="54">
        <f>F16-G16</f>
        <v>0</v>
      </c>
      <c r="I16" s="53">
        <v>0</v>
      </c>
      <c r="J16" s="53">
        <v>0</v>
      </c>
      <c r="K16" s="55">
        <f>IF(J16=0,"",(((J16*10)-I16)/(J16*10))*100)</f>
      </c>
      <c r="L16" s="5"/>
      <c r="M16" s="17"/>
    </row>
    <row r="17" spans="1:13" ht="21.75" customHeight="1">
      <c r="A17" s="5"/>
      <c r="B17" s="96"/>
      <c r="C17" s="97" t="s">
        <v>38</v>
      </c>
      <c r="D17" s="95" t="s">
        <v>10</v>
      </c>
      <c r="E17" s="53">
        <v>0</v>
      </c>
      <c r="F17" s="54">
        <f>ROUNDUP(E17*1.01,0)</f>
        <v>0</v>
      </c>
      <c r="G17" s="53">
        <v>0</v>
      </c>
      <c r="H17" s="54">
        <f t="shared" si="0"/>
        <v>0</v>
      </c>
      <c r="I17" s="53">
        <v>0</v>
      </c>
      <c r="J17" s="53">
        <v>0</v>
      </c>
      <c r="K17" s="55">
        <f>IF(J17=0,"",(((J17)-I17)/(J17))*100)</f>
      </c>
      <c r="L17" s="5"/>
      <c r="M17" s="17"/>
    </row>
    <row r="18" spans="1:13" ht="18.75" customHeight="1">
      <c r="A18" s="5"/>
      <c r="B18" s="96"/>
      <c r="C18" s="97" t="s">
        <v>39</v>
      </c>
      <c r="D18" s="95" t="s">
        <v>28</v>
      </c>
      <c r="E18" s="53">
        <v>0</v>
      </c>
      <c r="F18" s="54">
        <f>ROUNDUP(E18*1.33/10,0)</f>
        <v>0</v>
      </c>
      <c r="G18" s="53">
        <v>0</v>
      </c>
      <c r="H18" s="54">
        <f t="shared" si="0"/>
        <v>0</v>
      </c>
      <c r="I18" s="53">
        <v>0</v>
      </c>
      <c r="J18" s="53">
        <v>0</v>
      </c>
      <c r="K18" s="55">
        <f>IF(J18=0,"",(((J18*10)-I18)/(J18*10))*100)</f>
      </c>
      <c r="L18" s="5"/>
      <c r="M18" s="17"/>
    </row>
    <row r="19" spans="1:13" s="10" customFormat="1" ht="21.75" customHeight="1" hidden="1">
      <c r="A19" s="9"/>
      <c r="B19" s="96"/>
      <c r="C19" s="23" t="s">
        <v>40</v>
      </c>
      <c r="D19" s="24" t="s">
        <v>11</v>
      </c>
      <c r="E19" s="25">
        <v>0</v>
      </c>
      <c r="F19" s="26">
        <f>ROUNDUP(E19*1.11/2,0)</f>
        <v>0</v>
      </c>
      <c r="G19" s="25">
        <v>0</v>
      </c>
      <c r="H19" s="25">
        <f t="shared" si="0"/>
        <v>0</v>
      </c>
      <c r="I19" s="25">
        <v>0</v>
      </c>
      <c r="J19" s="25">
        <v>0</v>
      </c>
      <c r="K19" s="27">
        <f>IF(J19=0,"",(((J19*2)-I19)/(J19*2))*100)</f>
      </c>
      <c r="L19" s="9"/>
      <c r="M19" s="17"/>
    </row>
    <row r="20" spans="1:13" ht="19.5" customHeight="1">
      <c r="A20" s="5"/>
      <c r="B20" s="96"/>
      <c r="C20" s="97" t="s">
        <v>41</v>
      </c>
      <c r="D20" s="95" t="s">
        <v>13</v>
      </c>
      <c r="E20" s="53">
        <v>0</v>
      </c>
      <c r="F20" s="54">
        <f>ROUNDUP(E20*1.01,0)</f>
        <v>0</v>
      </c>
      <c r="G20" s="53">
        <v>0</v>
      </c>
      <c r="H20" s="54">
        <f t="shared" si="0"/>
        <v>0</v>
      </c>
      <c r="I20" s="53">
        <v>0</v>
      </c>
      <c r="J20" s="53">
        <v>0</v>
      </c>
      <c r="K20" s="64">
        <f>IF(J20=0,"",(((J20*2)-I20)/(J20*2))*100)</f>
      </c>
      <c r="L20" s="5"/>
      <c r="M20" s="17"/>
    </row>
    <row r="21" spans="1:13" ht="21.75" customHeight="1" hidden="1">
      <c r="A21" s="5"/>
      <c r="B21" s="69"/>
      <c r="C21" s="19"/>
      <c r="D21" s="20" t="s">
        <v>15</v>
      </c>
      <c r="E21" s="21">
        <v>0</v>
      </c>
      <c r="F21" s="21">
        <f>ROUNDUP(E21*1.25/4,0)</f>
        <v>0</v>
      </c>
      <c r="G21" s="21">
        <v>0</v>
      </c>
      <c r="H21" s="21">
        <f>F21-G21</f>
        <v>0</v>
      </c>
      <c r="I21" s="21">
        <v>0</v>
      </c>
      <c r="J21" s="21">
        <v>0</v>
      </c>
      <c r="K21" s="22">
        <f>IF(J21=0,"",(((J21*4)-I21)/(J21*4))*100)</f>
      </c>
      <c r="L21" s="5"/>
      <c r="M21" s="17"/>
    </row>
    <row r="22" spans="1:13" ht="0.75" customHeight="1">
      <c r="A22" s="5"/>
      <c r="B22" s="70"/>
      <c r="C22" s="19"/>
      <c r="D22" s="20" t="s">
        <v>16</v>
      </c>
      <c r="E22" s="21">
        <v>0</v>
      </c>
      <c r="F22" s="21">
        <f>ROUNDUP(E22*1.01,0)</f>
        <v>0</v>
      </c>
      <c r="G22" s="21">
        <v>0</v>
      </c>
      <c r="H22" s="21">
        <f>F22-G22</f>
        <v>0</v>
      </c>
      <c r="I22" s="21">
        <v>0</v>
      </c>
      <c r="J22" s="21">
        <v>0</v>
      </c>
      <c r="K22" s="22">
        <f>IF(J22=0,"",(((J22)-I22)/(J22))*100)</f>
      </c>
      <c r="L22" s="5"/>
      <c r="M22" s="17"/>
    </row>
    <row r="23" spans="1:13" ht="41.25" customHeight="1" thickBot="1">
      <c r="A23" s="5"/>
      <c r="B23" s="99" t="s">
        <v>51</v>
      </c>
      <c r="C23" s="100" t="s">
        <v>42</v>
      </c>
      <c r="D23" s="95" t="s">
        <v>29</v>
      </c>
      <c r="E23" s="53">
        <v>0</v>
      </c>
      <c r="F23" s="54">
        <f>ROUNDUP(E23*1.33/10,0)</f>
        <v>0</v>
      </c>
      <c r="G23" s="53">
        <v>0</v>
      </c>
      <c r="H23" s="54">
        <f t="shared" si="0"/>
        <v>0</v>
      </c>
      <c r="I23" s="53">
        <v>0</v>
      </c>
      <c r="J23" s="53">
        <v>0</v>
      </c>
      <c r="K23" s="55">
        <f>IF(J23=0,"",(((J23*10)-I23)/(J23*10))*100)</f>
      </c>
      <c r="L23" s="5"/>
      <c r="M23" s="17"/>
    </row>
    <row r="24" spans="1:13" ht="21.75">
      <c r="A24" s="5"/>
      <c r="B24" s="101" t="s">
        <v>52</v>
      </c>
      <c r="C24" s="102" t="s">
        <v>43</v>
      </c>
      <c r="D24" s="103" t="s">
        <v>17</v>
      </c>
      <c r="E24" s="1">
        <v>0</v>
      </c>
      <c r="F24" s="45">
        <f>ROUNDUP(E24*1.11/10,0)</f>
        <v>0</v>
      </c>
      <c r="G24" s="1">
        <v>0</v>
      </c>
      <c r="H24" s="48">
        <f t="shared" si="0"/>
        <v>0</v>
      </c>
      <c r="I24" s="18">
        <v>0</v>
      </c>
      <c r="J24" s="1">
        <v>0</v>
      </c>
      <c r="K24" s="49">
        <f>IF(J24=0,"",(((J24*10)-I24)/(J24*10))*100)</f>
      </c>
      <c r="L24" s="5"/>
      <c r="M24" s="17"/>
    </row>
    <row r="25" spans="1:13" ht="21.75">
      <c r="A25" s="5"/>
      <c r="B25" s="104"/>
      <c r="C25" s="94" t="s">
        <v>44</v>
      </c>
      <c r="D25" s="105" t="s">
        <v>30</v>
      </c>
      <c r="E25" s="2">
        <v>0</v>
      </c>
      <c r="F25" s="44">
        <f>ROUNDUP(E25*1.11/10,0)</f>
        <v>0</v>
      </c>
      <c r="G25" s="3">
        <v>0</v>
      </c>
      <c r="H25" s="46">
        <f t="shared" si="0"/>
        <v>0</v>
      </c>
      <c r="I25" s="4">
        <v>0</v>
      </c>
      <c r="J25" s="3">
        <v>0</v>
      </c>
      <c r="K25" s="47">
        <f>IF(J25=0,"",(((J25*10)-I25)/(J25*10))*100)</f>
      </c>
      <c r="L25" s="5"/>
      <c r="M25" s="17"/>
    </row>
    <row r="26" spans="1:13" ht="21.75">
      <c r="A26" s="5"/>
      <c r="B26" s="104"/>
      <c r="C26" s="106" t="s">
        <v>35</v>
      </c>
      <c r="D26" s="50" t="s">
        <v>61</v>
      </c>
      <c r="E26" s="51">
        <v>0</v>
      </c>
      <c r="F26" s="44">
        <f>ROUNDUP(E26*1.11/20,0)</f>
        <v>0</v>
      </c>
      <c r="G26" s="52">
        <v>0</v>
      </c>
      <c r="H26" s="44">
        <f t="shared" si="0"/>
        <v>0</v>
      </c>
      <c r="I26" s="52">
        <v>0</v>
      </c>
      <c r="J26" s="52">
        <v>0</v>
      </c>
      <c r="K26" s="44">
        <f>IF(J26=0,"",(((J26*20)-I26)/(J26*20))*100)</f>
      </c>
      <c r="L26" s="5"/>
      <c r="M26" s="17"/>
    </row>
    <row r="27" spans="1:13" ht="20.25" customHeight="1">
      <c r="A27" s="5"/>
      <c r="B27" s="104"/>
      <c r="C27" s="100" t="s">
        <v>42</v>
      </c>
      <c r="D27" s="95" t="s">
        <v>31</v>
      </c>
      <c r="E27" s="53"/>
      <c r="F27" s="54">
        <f>ROUNDUP(E27*1.11/10,0)</f>
        <v>0</v>
      </c>
      <c r="G27" s="53">
        <v>0</v>
      </c>
      <c r="H27" s="54">
        <f t="shared" si="0"/>
        <v>0</v>
      </c>
      <c r="I27" s="53">
        <v>0</v>
      </c>
      <c r="J27" s="53">
        <v>0</v>
      </c>
      <c r="K27" s="55">
        <f>IF(J27=0,"",(((J27*10)-I27)/(J27*10))*100)</f>
      </c>
      <c r="L27" s="5"/>
      <c r="M27" s="17"/>
    </row>
    <row r="28" spans="1:13" s="10" customFormat="1" ht="22.5" hidden="1" thickBot="1">
      <c r="A28" s="9"/>
      <c r="B28" s="43" t="s">
        <v>18</v>
      </c>
      <c r="C28" s="28"/>
      <c r="D28" s="24" t="s">
        <v>19</v>
      </c>
      <c r="E28" s="25">
        <v>0</v>
      </c>
      <c r="F28" s="25">
        <f>ROUNDUP(E28*1.01,0)</f>
        <v>0</v>
      </c>
      <c r="G28" s="25">
        <v>0</v>
      </c>
      <c r="H28" s="25">
        <f>F28-G28</f>
        <v>0</v>
      </c>
      <c r="I28" s="25">
        <v>0</v>
      </c>
      <c r="J28" s="25">
        <v>0</v>
      </c>
      <c r="K28" s="29">
        <f>IF(J28=0,"",(((J28)-I28)/(J28))*100)</f>
      </c>
      <c r="L28" s="9"/>
      <c r="M28" s="17"/>
    </row>
    <row r="29" spans="1:13" s="11" customFormat="1" ht="44.25" thickBot="1">
      <c r="A29" s="6"/>
      <c r="B29" s="99" t="s">
        <v>53</v>
      </c>
      <c r="C29" s="100" t="s">
        <v>42</v>
      </c>
      <c r="D29" s="107" t="s">
        <v>32</v>
      </c>
      <c r="E29" s="53">
        <v>0</v>
      </c>
      <c r="F29" s="54">
        <f>ROUNDUP(E29*1.11/10,0)</f>
        <v>0</v>
      </c>
      <c r="G29" s="53">
        <v>0</v>
      </c>
      <c r="H29" s="54">
        <f t="shared" si="0"/>
        <v>0</v>
      </c>
      <c r="I29" s="53">
        <v>0</v>
      </c>
      <c r="J29" s="53">
        <v>0</v>
      </c>
      <c r="K29" s="55">
        <f>IF(J29=0,"",(((J29*10)-I29)/(J29*10))*100)</f>
      </c>
      <c r="L29" s="6"/>
      <c r="M29" s="17"/>
    </row>
    <row r="30" spans="1:12" ht="21.75">
      <c r="A30" s="5"/>
      <c r="B30" s="12"/>
      <c r="C30" s="13"/>
      <c r="D30" s="14"/>
      <c r="E30" s="5"/>
      <c r="F30" s="5"/>
      <c r="G30" s="5"/>
      <c r="H30" s="5"/>
      <c r="I30" s="5"/>
      <c r="J30" s="5"/>
      <c r="K30" s="5"/>
      <c r="L30" s="5"/>
    </row>
    <row r="31" spans="1:12" ht="21.75">
      <c r="A31" s="5"/>
      <c r="B31" s="108" t="s">
        <v>64</v>
      </c>
      <c r="C31" s="109"/>
      <c r="D31" s="110"/>
      <c r="E31" s="111"/>
      <c r="F31" s="5"/>
      <c r="G31" s="5"/>
      <c r="H31" s="75" t="s">
        <v>4</v>
      </c>
      <c r="I31" s="75"/>
      <c r="J31" s="75"/>
      <c r="K31" s="34"/>
      <c r="L31" s="5"/>
    </row>
    <row r="32" spans="1:12" ht="21.75">
      <c r="A32" s="5"/>
      <c r="B32" s="112"/>
      <c r="C32" s="30"/>
      <c r="D32" s="5"/>
      <c r="E32" s="113"/>
      <c r="F32" s="15"/>
      <c r="G32" s="33"/>
      <c r="H32" s="34"/>
      <c r="I32" s="34"/>
      <c r="J32" s="34"/>
      <c r="K32" s="34"/>
      <c r="L32" s="5"/>
    </row>
    <row r="33" spans="1:12" ht="21.75">
      <c r="A33" s="5"/>
      <c r="B33" s="114"/>
      <c r="C33" s="115"/>
      <c r="D33" s="116"/>
      <c r="E33" s="117"/>
      <c r="F33" s="16"/>
      <c r="G33" s="33"/>
      <c r="H33" s="34"/>
      <c r="I33" s="36" t="s">
        <v>58</v>
      </c>
      <c r="J33" s="34"/>
      <c r="K33" s="34"/>
      <c r="L33" s="5"/>
    </row>
    <row r="34" spans="1:12" ht="21.75">
      <c r="A34" s="5"/>
      <c r="B34" s="5" t="s">
        <v>45</v>
      </c>
      <c r="C34" s="30"/>
      <c r="G34" s="33"/>
      <c r="H34" s="34"/>
      <c r="I34" s="65" t="s">
        <v>23</v>
      </c>
      <c r="J34" s="34"/>
      <c r="K34" s="34"/>
      <c r="L34" s="5"/>
    </row>
    <row r="35" spans="1:12" ht="27" customHeight="1">
      <c r="A35" s="15"/>
      <c r="G35" s="15"/>
      <c r="H35" s="15"/>
      <c r="I35" s="15"/>
      <c r="J35" s="15"/>
      <c r="K35" s="15"/>
      <c r="L35" s="15"/>
    </row>
    <row r="36" spans="9:11" ht="21.75">
      <c r="I36" s="16"/>
      <c r="J36" s="16"/>
      <c r="K36" s="16"/>
    </row>
  </sheetData>
  <sheetProtection password="CF7A" sheet="1"/>
  <mergeCells count="11">
    <mergeCell ref="E9:E10"/>
    <mergeCell ref="F9:H9"/>
    <mergeCell ref="B11:B20"/>
    <mergeCell ref="B24:B27"/>
    <mergeCell ref="H3:K3"/>
    <mergeCell ref="H31:J31"/>
    <mergeCell ref="G4:K4"/>
    <mergeCell ref="B8:B10"/>
    <mergeCell ref="D8:D10"/>
    <mergeCell ref="E8:H8"/>
    <mergeCell ref="I8:K8"/>
  </mergeCells>
  <printOptions/>
  <pageMargins left="0.31496062992125984" right="0.31496062992125984" top="0.5511811023622047" bottom="0.5511811023622047" header="0.31496062992125984" footer="0.31496062992125984"/>
  <pageSetup orientation="portrait" paperSize="9" r:id="rId2"/>
  <headerFooter>
    <oddHeader>&amp;R&amp;P/&amp;N</oddHeader>
    <oddFooter>&amp;C&amp;F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17"/>
  <sheetViews>
    <sheetView tabSelected="1" zoomScalePageLayoutView="0" workbookViewId="0" topLeftCell="A7">
      <selection activeCell="I18" sqref="I18:K18"/>
    </sheetView>
  </sheetViews>
  <sheetFormatPr defaultColWidth="9.140625" defaultRowHeight="21.75"/>
  <sheetData>
    <row r="1" ht="21.75">
      <c r="B1" t="s">
        <v>77</v>
      </c>
    </row>
    <row r="2" ht="21.75">
      <c r="B2" t="s">
        <v>65</v>
      </c>
    </row>
    <row r="3" ht="21.75">
      <c r="B3" t="s">
        <v>66</v>
      </c>
    </row>
    <row r="4" ht="21.75">
      <c r="B4" t="s">
        <v>68</v>
      </c>
    </row>
    <row r="5" ht="21.75">
      <c r="B5" t="s">
        <v>67</v>
      </c>
    </row>
    <row r="7" spans="4:12" ht="21.75">
      <c r="D7" t="s">
        <v>79</v>
      </c>
      <c r="H7" s="118"/>
      <c r="I7" s="118" t="s">
        <v>76</v>
      </c>
      <c r="L7" t="s">
        <v>78</v>
      </c>
    </row>
    <row r="8" ht="21.75">
      <c r="D8" t="s">
        <v>71</v>
      </c>
    </row>
    <row r="10" spans="3:9" ht="21.75">
      <c r="C10" t="s">
        <v>73</v>
      </c>
      <c r="I10" s="118" t="s">
        <v>74</v>
      </c>
    </row>
    <row r="11" spans="4:6" ht="21.75">
      <c r="D11" t="s">
        <v>69</v>
      </c>
      <c r="F11" t="s">
        <v>70</v>
      </c>
    </row>
    <row r="12" ht="21.75">
      <c r="G12" t="s">
        <v>72</v>
      </c>
    </row>
    <row r="13" ht="21.75">
      <c r="G13" t="s">
        <v>75</v>
      </c>
    </row>
    <row r="14" ht="21.75">
      <c r="H14" s="119">
        <v>240795</v>
      </c>
    </row>
    <row r="15" spans="3:6" ht="21.75">
      <c r="C15" t="s">
        <v>80</v>
      </c>
      <c r="F15" t="s">
        <v>81</v>
      </c>
    </row>
    <row r="16" ht="21.75">
      <c r="F16" t="s">
        <v>82</v>
      </c>
    </row>
    <row r="17" spans="6:9" ht="21.75">
      <c r="F17" t="s">
        <v>83</v>
      </c>
      <c r="I17" t="s">
        <v>46</v>
      </c>
    </row>
  </sheetData>
  <sheetProtection/>
  <hyperlinks>
    <hyperlink ref="I10" r:id="rId1" display="Jaiuthos@gmail.com"/>
    <hyperlink ref="I7" r:id="rId2" display="SSO0127@gmail.co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Live</dc:creator>
  <cp:keywords/>
  <dc:description/>
  <cp:lastModifiedBy>owner</cp:lastModifiedBy>
  <cp:lastPrinted>2016-04-09T08:37:02Z</cp:lastPrinted>
  <dcterms:created xsi:type="dcterms:W3CDTF">2009-07-19T02:33:58Z</dcterms:created>
  <dcterms:modified xsi:type="dcterms:W3CDTF">2016-04-09T08:46:21Z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