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6420" activeTab="1"/>
  </bookViews>
  <sheets>
    <sheet name="แผนไทย57" sheetId="1" r:id="rId1"/>
    <sheet name="เภสัชกรรม57" sheetId="2" r:id="rId2"/>
    <sheet name="vaccine57" sheetId="3" r:id="rId3"/>
  </sheets>
  <definedNames>
    <definedName name="_xlnm.Print_Area" localSheetId="1">'เภสัชกรรม57'!$A$1:$W$53</definedName>
    <definedName name="_xlnm.Print_Titles" localSheetId="2">'vaccine57'!$5:$5</definedName>
    <definedName name="_xlnm.Print_Titles" localSheetId="0">'แผนไทย57'!$3:$3</definedName>
  </definedNames>
  <calcPr fullCalcOnLoad="1"/>
</workbook>
</file>

<file path=xl/sharedStrings.xml><?xml version="1.0" encoding="utf-8"?>
<sst xmlns="http://schemas.openxmlformats.org/spreadsheetml/2006/main" count="316" uniqueCount="238">
  <si>
    <t>เรื่อง  การบริหารจัดการวัคซีนและระบบลูกโซ่ความเย็น (Vaccine Cold Chain Monitor : VCCM)</t>
  </si>
  <si>
    <t>ที่</t>
  </si>
  <si>
    <t>เกณฑ์</t>
  </si>
  <si>
    <t>หมวดที่ 1  สถานภาพของอุปกรณ์  และการดูแลรักษา</t>
  </si>
  <si>
    <t>ตู้เย็น (Refrigerator)</t>
  </si>
  <si>
    <t>จำนวน : มีตู้เย็นสำหรับเก็บวัคซีนโดยเฉพาะอย่างน้อย 1 ตู้</t>
  </si>
  <si>
    <t>ระบบไฟฟ้า : มีปลั๊กเสียบโดยเฉพาะสำหรับตู้เย็น  หรือใช้ Breaker และปลั๊กเสียบแน่นตลอดเวลา</t>
  </si>
  <si>
    <t>ระบบความเย็น : ความเย็นไม่รั่วซึมออกนอกตู้ , สามารถปรับความเย็นได้ตามต้องการ</t>
  </si>
  <si>
    <t>ผู้รับผิดชอบ : มีเจ้าหน้าที่รับผิดชอบชัดเจน</t>
  </si>
  <si>
    <t>การติดตั้ง : ตำแหน่งที่วางไม่ถูกแสงแดด และวางบนขาตั้ง ห่างจากฝาผนัง 6 - 12 นิ้ว</t>
  </si>
  <si>
    <t>การดูแลรักษา : ปราศจากคราบสกปรกและกลิ่น ทั้งภายในและภายนอก  ประตูตู้เย็นต้องปิดสนิท</t>
  </si>
  <si>
    <t>การเก็บวัคซีน : ไม่แน่นเต็มตู้ มีช่องว่างระหว่างกล่อง/ขวด มีขวดน้ำใส่สีหรือเกลือไว้ที่ส่วนล่างของตู้เย็น</t>
  </si>
  <si>
    <t>กระติกมาตรฐานสำหรับเก็บวัคซีน (Vaccine Carrier)</t>
  </si>
  <si>
    <t>จำนวน : มีกระติกมาตรฐานสำหรับเก็บวัคซีนอย่างน้อย 1 ใบ</t>
  </si>
  <si>
    <t>สภาพการใช้งาน : ไม่มีรอยแตก  ฝากระติกปิดล็อคได้สนิท</t>
  </si>
  <si>
    <t>การดูแลรักษา : สภาพภายในภายนอกต้องสะอาด เก็บไว้ในที่ร่ม  ไม่มีสิ่งของวางทับบนกระติก</t>
  </si>
  <si>
    <t>เทอร์โมมิเตอร์ (Thermometer)</t>
  </si>
  <si>
    <t>จำนวน : อย่างน้อย 1 อัน ต่อตู้เย็นเก็บวัคซีน 1 ตู้</t>
  </si>
  <si>
    <t>สภาพการใช้งาน : วัดอุณหภูมิได้ถูกต้อง</t>
  </si>
  <si>
    <t>ตำแหน่งที่วาง : แขวนอยู่ในตำแหน่งกึ่งกลางของตู้เย็น</t>
  </si>
  <si>
    <t>การดูแลรักษา : สภาพต้องสะอาด  สามารถอ่านอุณหภูมิได้ชัดเจน</t>
  </si>
  <si>
    <t>ไอซ์แพค (Ice pack)</t>
  </si>
  <si>
    <t>สภาพการใช้งาน : มีน้ำเกลือหรือน้ำเปล่าอยู่ในระดับ 90% ของปริมาตรบรรจุ หรือตามรอบเครื่องหมายที่กำหนด  มีฝาปิดสนิท  ไม่รั่วซึม  และไม่มีรอยแตก</t>
  </si>
  <si>
    <t>การดูแลรักษา : สภาพภายในภายนอกต้องสะอาด  ต้องอยู่ในช่องแช่แข็งพร้อมที่จะใช้งานได้</t>
  </si>
  <si>
    <t>รวมคะแนนหมดที่ 1</t>
  </si>
  <si>
    <t>คิดเป็นร้อยละ</t>
  </si>
  <si>
    <t>หมวดที่ 2  การเก็บรักษาวัคซีน</t>
  </si>
  <si>
    <t>แยกเก็บวัคซีนแต่ละชนิด โดยแยกภาชนะ</t>
  </si>
  <si>
    <t>ภาชนะที่ใช้ต้องมีอากาศถ่ายเทได้ดี</t>
  </si>
  <si>
    <t>จัดเรียงวัคซีนให้มีช่องว่างระหว่างภาชนะที่จัดเก็บ</t>
  </si>
  <si>
    <t>มีระบบจัดเก็บแบบ First Expire First Out (FEFO)</t>
  </si>
  <si>
    <t>วัคซีน MMR , M , JE (ชนิดผงแห้งและน้ำ) BCG , DTP , dT , T , HB อยู่ในช่องกลางของตู้เย็นอุณหภูมิ 4 - 8  ๐C</t>
  </si>
  <si>
    <t>วัคซีน OPV อยู่ในช่องแช่แข็ง</t>
  </si>
  <si>
    <t>ไม่เก็บวัคซีนหรือสารละลายไว้ที่ฝาตู้เย็น</t>
  </si>
  <si>
    <t>รวมคะแนนหมดที่ 2</t>
  </si>
  <si>
    <t>จัดทะเบียนรับ-จ่ายวัคซีนตามแบบฟอร์มของกรมควบคุมโรค ลงรายการครบถ้วน และแยกรายชนิดวัคซีน</t>
  </si>
  <si>
    <t>ต้องมีความรู้  กรณีไฟฟ้าดับ  ดังนี้
- ไม่เกิน 3 ชั่วโมง  ให้ย้ายไอซ์แพ็คจากช่องแช่แข็งลงมาไว้ที่ชั้นล่างแล้วปิดตู้เย็นไว้ตลอดเวลา
- เกิน 3 ชั่วโมง  ให้ย้ายวัคซีนไปเก็บในตู้เย็นอื่น หรือใส่หีบเย็น หรือกระติกที่มีน้ำแข็ง หรือไอซ์แพ็คที่มีอุณหภูมิ 4 - 8  ๐C</t>
  </si>
  <si>
    <t>คะแนนรวมทุกหมวด</t>
  </si>
  <si>
    <t>ผลการประเมินตนเอง</t>
  </si>
  <si>
    <t>ขนาด : ตู้เย็นเหมาะสมกับปริมาณวัคซีน
สอ/PCU อย่างน้อย 5 คิว</t>
  </si>
  <si>
    <t>สามารถวัดอุณหภูมิได้ทั้งค่าบวกและลบ</t>
  </si>
  <si>
    <t>จำนวน : ระดับ สอ/PCU อย่างน้อย 4 อัน</t>
  </si>
  <si>
    <t xml:space="preserve">มีการบันทึกอุณหภูมิ เป็นประจำทุกวัน วันละ 2 ครั้ง เช้า-เย็น อุณหภุมิ ในช่องธธรมดา 2-8 องศา </t>
  </si>
  <si>
    <t>หมวดที่ 3  การบริหารจัดการวัคซีน และ การเตรียมความพร้อมกรณีฉุกเฉิน</t>
  </si>
  <si>
    <t>ในสถานบริการสาธารณสุขของรัฐ</t>
  </si>
  <si>
    <t>เกณฑ์มาตรฐาน</t>
  </si>
  <si>
    <t xml:space="preserve">    1.1  ที่พักคอยผู้รับบริการ</t>
  </si>
  <si>
    <t xml:space="preserve">    1.2 มีสมุดทะเบียนบันทึก</t>
  </si>
  <si>
    <t>2. สิ่งแวดล้อม</t>
  </si>
  <si>
    <t xml:space="preserve">หน่วยบริการการแพทย์แผนไทย    </t>
  </si>
  <si>
    <t xml:space="preserve">    4.1  มีการกำหนดขอบเขต</t>
  </si>
  <si>
    <t>หัวข้อประเมิน</t>
  </si>
  <si>
    <t>1. การดำเนินงานให้มีบุคลากรวิชาชีพเภสัชกรรม</t>
  </si>
  <si>
    <t>2. งานบริหารเวชภัณฑ์ในงานเภสัชกรรมปฐมภูมิ</t>
  </si>
  <si>
    <t xml:space="preserve">    2.3  การจัดการและการเก็บวัคซีน</t>
  </si>
  <si>
    <t>3. การส่งมอบและให้คำแนะนำการใช้ยา</t>
  </si>
  <si>
    <t xml:space="preserve">     3.1  มีเภสัชกรให้บริการในกระบวนการส่งมอบและให้คำแนะนำการใช้ยา</t>
  </si>
  <si>
    <t xml:space="preserve">     3.4  มีระบบในการตรวจสอบความถูกต้องของยาก่อนส่งมอบ</t>
  </si>
  <si>
    <t>4.  การดูแลผู้ป่วยต่อเนื่องทางเภสัชกรรม</t>
  </si>
  <si>
    <t>5. งานคุ้มครองผู้บริโภค</t>
  </si>
  <si>
    <t xml:space="preserve">     5.2  การพัฒนาศักยภาพ</t>
  </si>
  <si>
    <t xml:space="preserve">            5.2.1  มีแผนการลงพื้นที่และเยี่ยมเครือข่าย</t>
  </si>
  <si>
    <t xml:space="preserve">            5.2.2  มีการจัดทำแผน/กิจกรรมงานคุ้มครองผู้บริโภคด้านสาธารณสุขร่วมกับเครือข่าย</t>
  </si>
  <si>
    <t xml:space="preserve">            5.2.3  มีระบบการเยี่ยม/แนะนำผู้ประกอบการกลุ่มต่างๆ</t>
  </si>
  <si>
    <t xml:space="preserve">     5.3  การเฝ้าระวังและบริหารจัดการความเสี่ยง</t>
  </si>
  <si>
    <t xml:space="preserve">     5.4  มีระบบรับเรื่องร้องเรียนและสามารถดำเนินการได้</t>
  </si>
  <si>
    <t xml:space="preserve">     6.2  การส่งเสริมการใช้สมุนไพร</t>
  </si>
  <si>
    <t xml:space="preserve">              6.2.2  มีรายงานผลการประเมินความรู้เรื่องสมุนไพรของประชาชน / เจ้าหน้าที่สาธารณสุข</t>
  </si>
  <si>
    <t>*ใส่ 0 หรือ 2 คะแนนเท่านั้น</t>
  </si>
  <si>
    <t>มีที่ว่างในการจัดเก็บเหลือพอให้ความเย็นไหลเวียนได้ทั่วถึง</t>
  </si>
  <si>
    <t>ขอบยางอยู่ในสภาพปกติ</t>
  </si>
  <si>
    <t>ถ้าเป็นกระติกทั่วไปต้องสามารถเก็บวัคซีนที่ 4 - 8  ๐C ได้ไม่ต่ำกว่า 24 ชั่วโมง ได้ 1 คะแนน</t>
  </si>
  <si>
    <t>เทียบกับเทอร์โมมิเตอร์มาตรฐาน
*ใส่ 0 หรือ 2 คะแนนเท่านั้น</t>
  </si>
  <si>
    <t xml:space="preserve">ดูแบบบันทึกอุณหภูมิ   ถ้ามีครบถ้วน ให้ 2    บันทึก ครบถ้วนแต่บางวันอุณหภูมิไม่อยู่ในช่วง(แก้ไขแล้ว) ให้ 1 ไม่บันทึกหรือบันทึกไม่ครบถ้วน ให้ 0 </t>
  </si>
  <si>
    <t>ดูการบันทึกในทะเบียนรับ-จ่าย</t>
  </si>
  <si>
    <t>สัมภาษณ์เจ้าหน้าที่กรณีฉุกเฉินต่างๆ</t>
  </si>
  <si>
    <t>ไม่แน่นตู้ แต่ไม่มีขวดน้ำไว้ที่ส่วนล่างของตู้เย็น</t>
  </si>
  <si>
    <t>หมายเหตุ</t>
  </si>
  <si>
    <r>
      <t xml:space="preserve">คำชี้แจง  :  </t>
    </r>
    <r>
      <rPr>
        <sz val="8"/>
        <rFont val="Arial"/>
        <family val="2"/>
      </rPr>
      <t>กรุณาใส่คะแนนลงในช่องคะแนนตามสภาพความเป็นจริง และ แก้ไขในช่องคะแนนเท่านั้น(ช่องสีเหลือง)
0 หมายถึง  ไม่มีการดำเนินการ   
1 คะแนน หมายถึง มีการดำเนินการบางส่วน   
2  คะแนน หมายถึง มีการดำเนินการครบถ้วนตามเกณฑ์</t>
    </r>
  </si>
  <si>
    <r>
      <t xml:space="preserve">หมายเหตุ  :  </t>
    </r>
    <r>
      <rPr>
        <sz val="8"/>
        <rFont val="Arial"/>
        <family val="2"/>
      </rPr>
      <t>ผ่านเกณฑ์  หมายถึง  ต้องได้คะแนนแต่ละหมวด 80 %  ขึ้นไป</t>
    </r>
  </si>
  <si>
    <r>
      <t xml:space="preserve">ที่มา  :  </t>
    </r>
    <r>
      <rPr>
        <sz val="8"/>
        <rFont val="Arial"/>
        <family val="2"/>
      </rPr>
      <t>คู่มือการบริหารจัดการวัคซีน และระบบลูกโซ่ความเย็น พ.ศ.2547 ,สำนักโรคติดต่อทั่วไป กรมควบคุมโรค กระทรวงสาธารณสุข</t>
    </r>
  </si>
  <si>
    <t>ผ่าน</t>
  </si>
  <si>
    <t>ประเภท : ตู้เย็นควรแยกระหว่างช่องแช่แข็งและช่องที่มีอุณหภูมิ 4 - 8 องศาเซลเซียส (ตู้เย็น 2 ประตู)</t>
  </si>
  <si>
    <t>ผาจุก</t>
  </si>
  <si>
    <t>พระฝาง</t>
  </si>
  <si>
    <t>คุ้งตะเภา</t>
  </si>
  <si>
    <t>วังดิน</t>
  </si>
  <si>
    <t>ขุนฝาง</t>
  </si>
  <si>
    <t>งิ้วงาม</t>
  </si>
  <si>
    <t>ม่อนดินแดง</t>
  </si>
  <si>
    <t>น้ำริด</t>
  </si>
  <si>
    <t>วังสีสูบ</t>
  </si>
  <si>
    <t>ถ้ำฉลอง</t>
  </si>
  <si>
    <t>หาดกรวด</t>
  </si>
  <si>
    <t>ป่าเซ่า</t>
  </si>
  <si>
    <t xml:space="preserve">          1.4.5  ห้องที่มีหลายเตียง ต้องมีม่านกั้นระหว่างเตียง</t>
  </si>
  <si>
    <t xml:space="preserve">    1.3 ห้องตรวจโรค </t>
  </si>
  <si>
    <t xml:space="preserve">          1.3.1 เตียงตรวจโรค     </t>
  </si>
  <si>
    <t xml:space="preserve">          1.3.2 โต๊ะตรวจโรค</t>
  </si>
  <si>
    <t xml:space="preserve">          1.3.3 อ่างล้างมือพร้อม</t>
  </si>
  <si>
    <t xml:space="preserve">          1.3.4 เครื่องมือเครื่องใช้  </t>
  </si>
  <si>
    <t xml:space="preserve">    1.4  ห้องนวด</t>
  </si>
  <si>
    <t xml:space="preserve">          1.4.1  ขนาดเหมาะสม ตามจำนวนเตียง</t>
  </si>
  <si>
    <t xml:space="preserve">          1.4.2  ประตู</t>
  </si>
  <si>
    <t xml:space="preserve">          1.4.3  เตียงนวด</t>
  </si>
  <si>
    <t xml:space="preserve">          1.4.4  เบาะที่นอน</t>
  </si>
  <si>
    <t xml:space="preserve">    1.5  ห้องอบไอน้ำสมุนไพร</t>
  </si>
  <si>
    <t xml:space="preserve">    1.6  ห้องประคบ (ถ้ามี)  </t>
  </si>
  <si>
    <t xml:space="preserve">    1.7  ห้องเปลี่ยนเสื้อผ้า </t>
  </si>
  <si>
    <t xml:space="preserve">          1.7.1  ขนาด</t>
  </si>
  <si>
    <t xml:space="preserve">          1.7.2  มีการระบายอากาศ </t>
  </si>
  <si>
    <t xml:space="preserve">          1.7.4  มีตู้สำหรับเก็บของใช้ส่วนตัว</t>
  </si>
  <si>
    <t xml:space="preserve">          1.7.5  มีเสื้อผ้าสำหรับผู้บริการ </t>
  </si>
  <si>
    <t xml:space="preserve">          1.7.6  มีรองเท้าแตะเปลี่ยน</t>
  </si>
  <si>
    <t xml:space="preserve">    1.8  ห้องส้วม</t>
  </si>
  <si>
    <t xml:space="preserve">          1.8.1  การแยกห้องส้วม ชาย - หญิง</t>
  </si>
  <si>
    <t xml:space="preserve">          1.8.2  มีขนาดและจำนวนเหมาะสมกับผู้ใช้บริการ</t>
  </si>
  <si>
    <t xml:space="preserve">          1.8.3  มีการระบายอากาศที่ดี       </t>
  </si>
  <si>
    <t xml:space="preserve">          1.8.4  มีแสงสว่างเพียงพอ</t>
  </si>
  <si>
    <t xml:space="preserve">          1.8.5  มีรองเท้าแตะเปลี่ยน</t>
  </si>
  <si>
    <t xml:space="preserve">    1.9  ห้องหรือบริเวณเก็บยา/จ่ายยา</t>
  </si>
  <si>
    <t xml:space="preserve">          1.9.1  ขนาดพอเหมาะ</t>
  </si>
  <si>
    <t xml:space="preserve">          1.9.2  การจัดเก็บยาเรียงยา</t>
  </si>
  <si>
    <t xml:space="preserve">    1.10  ห้องหรือบริเวณปรุงยา </t>
  </si>
  <si>
    <t xml:space="preserve">    1.11  มีการจัดสิ่งอำนวยความสะดวกสำหรับคนพิการ  </t>
  </si>
  <si>
    <t xml:space="preserve">    2.1  การระบายอากาศ </t>
  </si>
  <si>
    <t xml:space="preserve">    2.4  บริเวณภายในหน่วยบริการ</t>
  </si>
  <si>
    <t xml:space="preserve">    2.2  มีแสงสว่างเพียงพอ</t>
  </si>
  <si>
    <t xml:space="preserve">    2.3  การจัดการมูลฝอย </t>
  </si>
  <si>
    <t>3. บุคลากร</t>
  </si>
  <si>
    <t xml:space="preserve">          3.1.1  มีความรู้ ประสบการณ์</t>
  </si>
  <si>
    <t xml:space="preserve">          3.1.2  ผ่านการอบรมหลักสูตรการแพทย์แผนไทย</t>
  </si>
  <si>
    <t xml:space="preserve">    3.2  กลุ่มผู้ประกอบวิชาชีพ</t>
  </si>
  <si>
    <t xml:space="preserve">          3.2.1  มีใบประกอบโรคศิลปะสาขาการแพทย์แผนไทย</t>
  </si>
  <si>
    <t xml:space="preserve">    3.3  กลุ่มเจ้าหน้าที่ปฏิบัติงาน</t>
  </si>
  <si>
    <t xml:space="preserve">    3.1  หัวหน้างานแพทย์แผนไทย</t>
  </si>
  <si>
    <t>4.  ขั้นตอนปฏิบัติงาน</t>
  </si>
  <si>
    <t xml:space="preserve">          3.3.1  มีคุณสมบัติตามระเบียบกระทรวงสาธารณสุขว่าด้วยบุคคล</t>
  </si>
  <si>
    <t xml:space="preserve">    4.2  มีการกำหนดขั้นตอนการปฏิบัติงานและวิธีการปฏิบัติงานมาตรฐาน</t>
  </si>
  <si>
    <t>5.  การควบคุมคุณภาพ</t>
  </si>
  <si>
    <t xml:space="preserve">    5.1  มีแบบรายงานและทบทวนเหตุการณ์อันไม่พึงประสงค์</t>
  </si>
  <si>
    <t xml:space="preserve">    5.2  มีการกำหนดตัวชี้วัดมาตรฐาน เช่น  การวัดระดับความพึงพอใจของผู้รับบริการ</t>
  </si>
  <si>
    <t xml:space="preserve">1. สถานที่และเครื่องมือเครื่องใช้  </t>
  </si>
  <si>
    <t>ยังไม่เปิดให้บริการ</t>
  </si>
  <si>
    <t>รพ.สต บ้านท่า</t>
  </si>
  <si>
    <t>วังกะพี้</t>
  </si>
  <si>
    <t>บ้านด่าน</t>
  </si>
  <si>
    <t>บ้านท่า</t>
  </si>
  <si>
    <t>บ้านเกาะ</t>
  </si>
  <si>
    <t>ห้วยฮ้า</t>
  </si>
  <si>
    <t>ชายเขา</t>
  </si>
  <si>
    <t>แสนตอ</t>
  </si>
  <si>
    <t>หาดงิ้ว</t>
  </si>
  <si>
    <t>รวมคะแนนทั้งหมด</t>
  </si>
  <si>
    <t>แบบบันทึกการตรวจลักษณะมาตรฐานงานบริการการแพทย์แผนไทยใน รพ.สต.เขตอำเภอเมือง จ.อุตรดิตถ์</t>
  </si>
  <si>
    <t>ร้อยละการผ่านเกณฑ์</t>
  </si>
  <si>
    <t xml:space="preserve">          1.7.3.มีแสงสว่างเพียงพอ </t>
  </si>
  <si>
    <r>
      <t>หมายเหตุ :</t>
    </r>
    <r>
      <rPr>
        <sz val="9"/>
        <rFont val="Tahoma"/>
        <family val="2"/>
      </rPr>
      <t xml:space="preserve">  รพสต.ที่ยังไม่เปิดให้บริการแพทย์แผนไทย แต่มีการปฏิบัติงานบางส่วน ได้แก่  จ่ายยาสมุนไพร,  ให้ความรู้เกี่ยวกับสมุนไพรแก่ประชาชน,  สอนการทำฤาษีดัดตน</t>
    </r>
  </si>
  <si>
    <t>แบบประเมินตนเอง  เรื่อง  "การจัดบริการเภสัชกรรมในหน่วยบริการปฐมภูมิ" โรงพยาบาลอุตรดิตถ์</t>
  </si>
  <si>
    <t>คะแนน (เต็ม 2 คะแนน)</t>
  </si>
  <si>
    <t xml:space="preserve">    1.1  มีเภสัชกรรับผิดชอบประจำในการพัฒนางานเภสัชกรรมปฐมภูมิ (M)  </t>
  </si>
  <si>
    <t xml:space="preserve">    2.1   มีการจัดเก็บเวชภัณฑ์ยาในสถานที่เหมาะสม</t>
  </si>
  <si>
    <t xml:space="preserve">    2.2  มีการจัดเก็บยาอย่างเหมาะสม</t>
  </si>
  <si>
    <t xml:space="preserve">             2.3.1  มีการบันทึกอุณหภูมิตู้เย็น และอุณหภูมิอยู่ในเกณฑ์มาตรฐานอย่างสม่ำเสมอ</t>
  </si>
  <si>
    <t xml:space="preserve">             2.3.2  การเก็บวัคซีนถูกต้องตามชนิดและความไวต่ออุณหภูมิ (M)</t>
  </si>
  <si>
    <t xml:space="preserve">     3.2  บุคลากรที่ส่งมอบยาได้รับการพัฒนาศักยภาพด้านการส่งมอบและให้คำแนะนำการใช้ยาโดยเภสัชกร (M)</t>
  </si>
  <si>
    <t xml:space="preserve">     3.3  มีการกำหนดขอบเขตการสั่งใช้ยา และการส่งมอบยาให้สอดคล้องกับประเภทของยา</t>
  </si>
  <si>
    <t xml:space="preserve">     3.5  มีการจัดทำเครื่องมือเพื่อส่งเสริมการใช้ยาของผู้ป่วยให้ถูกต้อง ปลอดภัย เช่น มีฉลากเสริม เอกสารความรู้ ฯลฯ</t>
  </si>
  <si>
    <t xml:space="preserve">     3.6  มีกระบวนการในการสื่อสาร ให้ความรู้แก่ผู้ป่วย เพื่อให้มีการจัดการยาอย่างถูกต้องเหมาะสม</t>
  </si>
  <si>
    <t xml:space="preserve">     3.8  มีการบันทึกอุบัติการณ์ความคลาดเคลื่อนทางยาอย่างสม่ำเสมอ เป็นปัจจุบัน</t>
  </si>
  <si>
    <t xml:space="preserve">     3.9  มีการทบทวนอุบัติการณ์ความคลาดเคลื่อนทางยา และมีแนวทางการป้องกัน</t>
  </si>
  <si>
    <t xml:space="preserve">      4.1  มีการกำหนดกลุ่มเป้าหมายในการดูแลต่อเนื่อง เช่น กลุ่มผู้ป่วยโรคเรื้อรัง</t>
  </si>
  <si>
    <t xml:space="preserve">      4.3  มีกระบวนการในการติดตามดูแลผู้ป่วยต่อเนื่อง เช่น  การเยี่ยมบ้าน เป็นต้น (M)</t>
  </si>
  <si>
    <t xml:space="preserve">      4.4  กลุ่มเป้าหมายได้รับการติดตาม ดูแล ต่อเนื่อง ตามเป้าหมายของหน่วยบริการแต่ไม่น้อยกว่าร้อยละ 60</t>
  </si>
  <si>
    <t xml:space="preserve">           5.3.1  มีแผนการสำรวจสถานการณ์ปัญหาการบริโภคด้านสาธารณสุขในชุมชน</t>
  </si>
  <si>
    <t xml:space="preserve">           5.3.2  มีการลงสำรวจสถานการณ์ปัญหาในพื้นที่</t>
  </si>
  <si>
    <t>6. การพึ่งพาตนเองด้านสุขภาพ และยาจากสมุนไพร</t>
  </si>
  <si>
    <t xml:space="preserve">     6.1  การสนับสนุนการใช้ยาสามัญประจำบ้าน (M)</t>
  </si>
  <si>
    <t xml:space="preserve">              6.2.1  มีการใช้ยาจากสมุนไพรตามบัญชียาจากสมุนไพร พ.ศ.2549 ในหน่วยบริการ     </t>
  </si>
  <si>
    <t>หมายเหตุ : (M) = Major defect หมายถึง เกณฑ์ข้อนั้นมีความสำคัญมากหรือเป็นนโยบายเน้นหนักในปีนั้นซึ่งไม่สามารถเป็นศูนย์ได้ หากเป็นศูนย์จะถือว่าไม่ผ่านเกณฑ์ทั้งหมด</t>
  </si>
  <si>
    <t>ยังไม่เปิด</t>
  </si>
  <si>
    <t xml:space="preserve">    2.6  การเบิกจ่ายเวชภัณฑ์เป็นไปตามหลัก first expire in first expire out</t>
  </si>
  <si>
    <t xml:space="preserve">    2.7  ไม่มีเวชภัณฑ์เสื่อมสภาพ หรือหมดอายุ ทั้งในคลังยา และจุดบริการผู้ป่วย (M)</t>
  </si>
  <si>
    <t xml:space="preserve">    2.8  มีการจัดระบบเพื่อให้ประชาชนเข้าถึงยาอย่างเหมาะสม</t>
  </si>
  <si>
    <t xml:space="preserve">            2.8.1  มีการกำหนดกรอบบัญชียาพื้นฐานให้เหมาะสมกับปัญหาด้านสุขภาพของชุมชน</t>
  </si>
  <si>
    <t xml:space="preserve">            2.8.2  กรอบรายการยามีความเหมาะสมกับศักยภาพผู้สั่งใช้ยา</t>
  </si>
  <si>
    <t xml:space="preserve">     5.1  การพัฒนาระบบฐานข้อมูลครบถ้วน เป็นปัจจุบัน (M)</t>
  </si>
  <si>
    <t xml:space="preserve">     5.5  มีกิจกรรมแก้ไขปัญหา</t>
  </si>
  <si>
    <t xml:space="preserve">     5.6  มีกิจกรรมการเผยแพร่ประชาสัมพันธ์</t>
  </si>
  <si>
    <t xml:space="preserve">      4.2  มีทะเบียนผู้ป่วยที่ต้องดูแลต่อเนื่อง </t>
  </si>
  <si>
    <t xml:space="preserve">    2.4  ยาในคลังยามีจำนวนเพียงพอ และอัตราคงคลังไม่เกิน 1.5 เดือน</t>
  </si>
  <si>
    <t xml:space="preserve">    2.5  มีบัญชีควบคุมการเบิกจ่ายยา และบันทึกข้อมูลถูกต้อง เป็นปัจจุบัน</t>
  </si>
  <si>
    <t>รวมคะแนนหมดที่ 3</t>
  </si>
  <si>
    <t xml:space="preserve"> วังกะพี้</t>
  </si>
  <si>
    <t xml:space="preserve"> วังดิน</t>
  </si>
  <si>
    <t xml:space="preserve"> งิ้วงาม</t>
  </si>
  <si>
    <t xml:space="preserve"> น้ำริด</t>
  </si>
  <si>
    <t xml:space="preserve"> แสนตอ</t>
  </si>
  <si>
    <t xml:space="preserve"> ผาจุก</t>
  </si>
  <si>
    <t>N/A</t>
  </si>
  <si>
    <t xml:space="preserve">สอ.ม่อนดินแดง </t>
  </si>
  <si>
    <t xml:space="preserve">สอ.ต.น้ำริด </t>
  </si>
  <si>
    <t xml:space="preserve">สอ.บ้านชายเขา </t>
  </si>
  <si>
    <t>สอ.งิ้วงาม</t>
  </si>
  <si>
    <t xml:space="preserve">สอ.ด่านนาขาม </t>
  </si>
  <si>
    <t>สอ.ห้วยฮ้า</t>
  </si>
  <si>
    <t xml:space="preserve">สอ.บ้านด่าน </t>
  </si>
  <si>
    <t xml:space="preserve">สอ.ผาจุก </t>
  </si>
  <si>
    <t xml:space="preserve">สอ.วังดิน </t>
  </si>
  <si>
    <t xml:space="preserve">สอ.แสนตอ </t>
  </si>
  <si>
    <t>สอ.หาดงิ้ว</t>
  </si>
  <si>
    <t xml:space="preserve">สอ.ถ้ำฉลอง </t>
  </si>
  <si>
    <t>สอ.พระฝาง</t>
  </si>
  <si>
    <t xml:space="preserve">สอ.วังสีสูบ </t>
  </si>
  <si>
    <t xml:space="preserve">สอ.บ้านเกาะ </t>
  </si>
  <si>
    <t xml:space="preserve">สอ.คุ้งตะเภา </t>
  </si>
  <si>
    <t>สอ.ต.ป่าเซ่า</t>
  </si>
  <si>
    <t xml:space="preserve">สอ.ต.วังกะพี้ </t>
  </si>
  <si>
    <t xml:space="preserve">สอ.ต.หาดกรวด </t>
  </si>
  <si>
    <t xml:space="preserve">สอ.บ้านท่า </t>
  </si>
  <si>
    <t xml:space="preserve">สอ.ต.ขุนฝาง </t>
  </si>
  <si>
    <t>ด่านนาขาม</t>
  </si>
  <si>
    <t>คะแนนรวม (เต็ม70- 72 คะแนน)</t>
  </si>
  <si>
    <t xml:space="preserve">     3.7  มีระบบในการเฝ้าระวัง และป้องกันความคลาดเคลื่อนทางยา และ ADR</t>
  </si>
  <si>
    <t>เทศบาล</t>
  </si>
  <si>
    <t>ไม่ผ่าน</t>
  </si>
  <si>
    <t>ผู้นิเทศน์....ภญ.นิธิมา..เศรษฐนรกุล..และภก.สมหมาย..พิมพ์อูบ....วันที่  มิถุนายน-กรกฎาคม  2557</t>
  </si>
  <si>
    <t>ผู้นิเทศน์....ภญ.นิธิมา..เศรษฐนรกุล..และภก.สมหมาย..พิมพ์อูบ....วันที่....มิถุนายน - กรกฎาคม 2557</t>
  </si>
  <si>
    <t>เทศ บาล</t>
  </si>
  <si>
    <t>ช่องที่ไฮน์ไลต์สีชมพู ขอดูหลักฐานการบันทึกความคลาดเคลื่อนทางยาที่เป็นปัจจุบัน (ภายใน 1 เดือนนับจาก 31/08/57)</t>
  </si>
  <si>
    <t>ช่องที่ไฮน์ไลต์สีชมพู ขอดูหลักฐานการวิเคราะห์คลาดเคลื่อนทางยาที่ลายลักษณ์อักษร (ภายใน 1 เดือนนับจาก 31/08/57)</t>
  </si>
  <si>
    <t>ช่องไฮไลน์สีชมพูขอดูหลักฐานเป็นลายลักษณ์อักษร (ภายใน 1 เดือนนับจาก 31/08/57)</t>
  </si>
  <si>
    <t>ช่องไฮไลน์สีชมพูขอดูหลักฐานเป็นลายลักษณ์อักษร (แบบบันทึกให้สุขศึกษา) (ภายใน 1 เดือนนับจาก 31/08/57)</t>
  </si>
  <si>
    <t>ช่องที่ไฮไลท์ด้วยสีชมพู ขอดูหลักฐานสต็อกการ์ดเป็นปัจจุบัน  (ภายใน 1 เดือนนับจาก 31/08/57)</t>
  </si>
  <si>
    <t>ช่องที่ไฮไลท์ด้วยสีชมพู ขอดูหลักฐานวัตถุออกฤทธิ์ แยกเก็บจากยาอื่น/การทำ 5ส. (ภายใน 1 เดือนนับจาก 31/08/57)</t>
  </si>
  <si>
    <t>ช่องที่ไฮไลท์ด้วยสีชมพู ขอให้ปรับปรุงสถานที่และจัดโซนให้เรียบร้อย (ภายใน 1 เดือนนับจาก 31/08/57)</t>
  </si>
  <si>
    <t>ช่องที่ไฮไลท์ด้วยสีชมพู ขอให้ทบทวนระบบการตรวจสอบเวชภัณฑ์มิใช่ยา โดยจะสัมภาษณ์ถึงแนวทางป้องกันการหมดอายุ  (ภายใน 1 เดือนนับจาก 31/08/57)</t>
  </si>
  <si>
    <t>ช่องที่ไฮไลท์ด้วยสีชมพู ขอดูหลักฐานเป็นลายลักษณ์อักษรและความต่อเนื่อง เช่น มีฉลากเสริม เอกสารความรู้  (ภายใน 1 เดือนนับจาก 31/08/57)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</si>
</sst>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&lt;=99999999][$-D000000]0\-####\-####;[$-D000000]#\-####\-####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&lt;=99999999][$-D000000]0\-####\-####;[$-D000000]#\-####\-####;@"/>
    <numFmt numFmtId="205" formatCode="0.0%"/>
    <numFmt numFmtId="206" formatCode="#,##0.###############"/>
    <numFmt numFmtId="207" formatCode="0.0000"/>
    <numFmt numFmtId="208" formatCode="0.000"/>
    <numFmt numFmtId="209" formatCode="0.0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5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16" borderId="13" xfId="0" applyFont="1" applyFill="1" applyBorder="1" applyAlignment="1">
      <alignment horizontal="center" wrapText="1"/>
    </xf>
    <xf numFmtId="0" fontId="6" fillId="16" borderId="13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16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44" applyFont="1">
      <alignment vertical="center"/>
      <protection/>
    </xf>
    <xf numFmtId="49" fontId="8" fillId="0" borderId="15" xfId="44" applyNumberFormat="1" applyFont="1" applyFill="1" applyBorder="1" applyAlignment="1">
      <alignment horizontal="left"/>
      <protection/>
    </xf>
    <xf numFmtId="0" fontId="0" fillId="0" borderId="15" xfId="44" applyNumberFormat="1" applyFont="1" applyFill="1" applyBorder="1" applyAlignment="1">
      <alignment horizontal="center" wrapText="1"/>
      <protection/>
    </xf>
    <xf numFmtId="0" fontId="0" fillId="0" borderId="15" xfId="44" applyNumberFormat="1" applyFont="1" applyFill="1" applyBorder="1" applyAlignment="1">
      <alignment wrapText="1"/>
      <protection/>
    </xf>
    <xf numFmtId="0" fontId="8" fillId="0" borderId="10" xfId="44" applyNumberFormat="1" applyFont="1" applyFill="1" applyBorder="1" applyAlignment="1">
      <alignment horizontal="center" vertical="top" wrapText="1"/>
      <protection/>
    </xf>
    <xf numFmtId="49" fontId="8" fillId="8" borderId="13" xfId="44" applyNumberFormat="1" applyFont="1" applyFill="1" applyBorder="1" applyAlignment="1">
      <alignment horizontal="left" vertical="top" wrapText="1"/>
      <protection/>
    </xf>
    <xf numFmtId="0" fontId="0" fillId="0" borderId="10" xfId="44" applyNumberFormat="1" applyFont="1" applyFill="1" applyBorder="1" applyAlignment="1">
      <alignment horizontal="center"/>
      <protection/>
    </xf>
    <xf numFmtId="49" fontId="8" fillId="8" borderId="10" xfId="44" applyNumberFormat="1" applyFont="1" applyFill="1" applyBorder="1" applyAlignment="1">
      <alignment horizontal="left" vertical="top" wrapText="1"/>
      <protection/>
    </xf>
    <xf numFmtId="49" fontId="0" fillId="0" borderId="10" xfId="44" applyNumberFormat="1" applyFont="1" applyFill="1" applyBorder="1" applyAlignment="1">
      <alignment horizontal="left" vertical="top" wrapText="1"/>
      <protection/>
    </xf>
    <xf numFmtId="0" fontId="8" fillId="0" borderId="10" xfId="44" applyNumberFormat="1" applyFont="1" applyFill="1" applyBorder="1" applyAlignment="1">
      <alignment horizontal="center"/>
      <protection/>
    </xf>
    <xf numFmtId="49" fontId="8" fillId="0" borderId="16" xfId="44" applyNumberFormat="1" applyFont="1" applyFill="1" applyBorder="1" applyAlignment="1">
      <alignment horizontal="left" vertical="top"/>
      <protection/>
    </xf>
    <xf numFmtId="0" fontId="0" fillId="0" borderId="16" xfId="44" applyNumberFormat="1" applyFont="1" applyFill="1" applyBorder="1" applyAlignment="1">
      <alignment horizontal="center"/>
      <protection/>
    </xf>
    <xf numFmtId="0" fontId="9" fillId="0" borderId="10" xfId="44" applyNumberFormat="1" applyFont="1" applyFill="1" applyBorder="1" applyAlignment="1">
      <alignment horizontal="center"/>
      <protection/>
    </xf>
    <xf numFmtId="0" fontId="10" fillId="0" borderId="10" xfId="44" applyNumberFormat="1" applyFont="1" applyFill="1" applyBorder="1" applyAlignment="1">
      <alignment horizont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44" applyFont="1" applyFill="1">
      <alignment vertical="center"/>
      <protection/>
    </xf>
    <xf numFmtId="0" fontId="8" fillId="16" borderId="10" xfId="44" applyNumberFormat="1" applyFont="1" applyFill="1" applyBorder="1" applyAlignment="1">
      <alignment horizontal="center"/>
      <protection/>
    </xf>
    <xf numFmtId="0" fontId="0" fillId="16" borderId="10" xfId="44" applyNumberFormat="1" applyFont="1" applyFill="1" applyBorder="1" applyAlignment="1">
      <alignment horizontal="center"/>
      <protection/>
    </xf>
    <xf numFmtId="0" fontId="8" fillId="0" borderId="10" xfId="44" applyNumberFormat="1" applyFont="1" applyFill="1" applyBorder="1" applyAlignment="1">
      <alignment horizontal="center" vertical="center"/>
      <protection/>
    </xf>
    <xf numFmtId="0" fontId="0" fillId="0" borderId="18" xfId="44" applyNumberFormat="1" applyFont="1" applyFill="1" applyBorder="1" applyAlignment="1">
      <alignment/>
      <protection/>
    </xf>
    <xf numFmtId="49" fontId="9" fillId="0" borderId="10" xfId="44" applyNumberFormat="1" applyFont="1" applyFill="1" applyBorder="1" applyAlignment="1">
      <alignment horizontal="left" vertical="top" wrapText="1"/>
      <protection/>
    </xf>
    <xf numFmtId="0" fontId="9" fillId="0" borderId="0" xfId="44" applyFont="1">
      <alignment vertical="center"/>
      <protection/>
    </xf>
    <xf numFmtId="204" fontId="9" fillId="0" borderId="10" xfId="44" applyNumberFormat="1" applyFont="1" applyFill="1" applyBorder="1" applyAlignment="1">
      <alignment horizontal="left" vertical="top" wrapText="1"/>
      <protection/>
    </xf>
    <xf numFmtId="49" fontId="0" fillId="16" borderId="10" xfId="44" applyNumberFormat="1" applyFont="1" applyFill="1" applyBorder="1" applyAlignment="1">
      <alignment horizontal="left" vertical="top" wrapText="1"/>
      <protection/>
    </xf>
    <xf numFmtId="0" fontId="0" fillId="16" borderId="0" xfId="44" applyFont="1" applyFill="1">
      <alignment vertical="center"/>
      <protection/>
    </xf>
    <xf numFmtId="0" fontId="8" fillId="8" borderId="10" xfId="44" applyNumberFormat="1" applyFont="1" applyFill="1" applyBorder="1" applyAlignment="1">
      <alignment horizontal="center"/>
      <protection/>
    </xf>
    <xf numFmtId="0" fontId="0" fillId="8" borderId="0" xfId="44" applyFont="1" applyFill="1">
      <alignment vertical="center"/>
      <protection/>
    </xf>
    <xf numFmtId="0" fontId="0" fillId="8" borderId="10" xfId="44" applyNumberFormat="1" applyFont="1" applyFill="1" applyBorder="1" applyAlignment="1">
      <alignment horizontal="center"/>
      <protection/>
    </xf>
    <xf numFmtId="9" fontId="2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2" fillId="16" borderId="10" xfId="0" applyNumberFormat="1" applyFont="1" applyFill="1" applyBorder="1" applyAlignment="1">
      <alignment vertical="top"/>
    </xf>
    <xf numFmtId="0" fontId="1" fillId="16" borderId="10" xfId="0" applyNumberFormat="1" applyFont="1" applyFill="1" applyBorder="1" applyAlignment="1">
      <alignment horizontal="center" vertical="top" wrapText="1"/>
    </xf>
    <xf numFmtId="0" fontId="2" fillId="16" borderId="10" xfId="0" applyNumberFormat="1" applyFont="1" applyFill="1" applyBorder="1" applyAlignment="1">
      <alignment horizontal="left" vertical="top" wrapText="1"/>
    </xf>
    <xf numFmtId="0" fontId="2" fillId="16" borderId="10" xfId="0" applyNumberFormat="1" applyFont="1" applyFill="1" applyBorder="1" applyAlignment="1">
      <alignment horizontal="center" vertical="top" wrapText="1"/>
    </xf>
    <xf numFmtId="0" fontId="1" fillId="16" borderId="10" xfId="0" applyNumberFormat="1" applyFont="1" applyFill="1" applyBorder="1" applyAlignment="1">
      <alignment horizontal="center" vertical="top"/>
    </xf>
    <xf numFmtId="0" fontId="0" fillId="0" borderId="16" xfId="44" applyNumberFormat="1" applyFont="1" applyFill="1" applyBorder="1" applyAlignment="1">
      <alignment horizontal="center" wrapText="1"/>
      <protection/>
    </xf>
    <xf numFmtId="0" fontId="0" fillId="0" borderId="0" xfId="44" applyFont="1" applyFill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horizontal="center" vertical="top"/>
    </xf>
    <xf numFmtId="0" fontId="2" fillId="24" borderId="10" xfId="0" applyNumberFormat="1" applyFont="1" applyFill="1" applyBorder="1" applyAlignment="1">
      <alignment horizontal="right" vertical="top"/>
    </xf>
    <xf numFmtId="0" fontId="1" fillId="24" borderId="10" xfId="0" applyFont="1" applyFill="1" applyBorder="1" applyAlignment="1">
      <alignment/>
    </xf>
    <xf numFmtId="0" fontId="1" fillId="4" borderId="10" xfId="0" applyNumberFormat="1" applyFont="1" applyFill="1" applyBorder="1" applyAlignment="1">
      <alignment wrapText="1"/>
    </xf>
    <xf numFmtId="0" fontId="1" fillId="4" borderId="10" xfId="0" applyNumberFormat="1" applyFont="1" applyFill="1" applyBorder="1" applyAlignment="1">
      <alignment horizontal="right" vertical="top"/>
    </xf>
    <xf numFmtId="0" fontId="2" fillId="4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/>
    </xf>
    <xf numFmtId="9" fontId="2" fillId="4" borderId="10" xfId="0" applyNumberFormat="1" applyFont="1" applyFill="1" applyBorder="1" applyAlignment="1">
      <alignment horizontal="center" vertical="top" wrapText="1"/>
    </xf>
    <xf numFmtId="0" fontId="1" fillId="17" borderId="10" xfId="0" applyNumberFormat="1" applyFont="1" applyFill="1" applyBorder="1" applyAlignment="1">
      <alignment horizontal="center" vertical="top" wrapText="1"/>
    </xf>
    <xf numFmtId="0" fontId="2" fillId="17" borderId="10" xfId="0" applyNumberFormat="1" applyFont="1" applyFill="1" applyBorder="1" applyAlignment="1">
      <alignment horizontal="left" vertical="top" wrapText="1"/>
    </xf>
    <xf numFmtId="0" fontId="1" fillId="17" borderId="10" xfId="0" applyFont="1" applyFill="1" applyBorder="1" applyAlignment="1">
      <alignment/>
    </xf>
    <xf numFmtId="0" fontId="1" fillId="17" borderId="10" xfId="0" applyNumberFormat="1" applyFont="1" applyFill="1" applyBorder="1" applyAlignment="1">
      <alignment horizontal="center" vertical="top"/>
    </xf>
    <xf numFmtId="0" fontId="2" fillId="17" borderId="10" xfId="0" applyNumberFormat="1" applyFont="1" applyFill="1" applyBorder="1" applyAlignment="1">
      <alignment vertical="top"/>
    </xf>
    <xf numFmtId="0" fontId="2" fillId="17" borderId="10" xfId="0" applyNumberFormat="1" applyFont="1" applyFill="1" applyBorder="1" applyAlignment="1">
      <alignment horizontal="center" vertical="top" wrapText="1"/>
    </xf>
    <xf numFmtId="0" fontId="1" fillId="16" borderId="10" xfId="0" applyFont="1" applyFill="1" applyBorder="1" applyAlignment="1">
      <alignment/>
    </xf>
    <xf numFmtId="0" fontId="6" fillId="17" borderId="10" xfId="0" applyFont="1" applyFill="1" applyBorder="1" applyAlignment="1">
      <alignment horizontal="center"/>
    </xf>
    <xf numFmtId="209" fontId="4" fillId="24" borderId="0" xfId="0" applyNumberFormat="1" applyFont="1" applyFill="1" applyAlignment="1">
      <alignment horizontal="center"/>
    </xf>
    <xf numFmtId="0" fontId="0" fillId="25" borderId="10" xfId="44" applyNumberFormat="1" applyFont="1" applyFill="1" applyBorder="1" applyAlignment="1">
      <alignment horizontal="center"/>
      <protection/>
    </xf>
    <xf numFmtId="0" fontId="10" fillId="25" borderId="10" xfId="44" applyNumberFormat="1" applyFont="1" applyFill="1" applyBorder="1" applyAlignment="1">
      <alignment horizontal="center"/>
      <protection/>
    </xf>
    <xf numFmtId="0" fontId="9" fillId="25" borderId="10" xfId="44" applyNumberFormat="1" applyFont="1" applyFill="1" applyBorder="1" applyAlignment="1">
      <alignment horizontal="center"/>
      <protection/>
    </xf>
    <xf numFmtId="0" fontId="1" fillId="16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8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49" fontId="11" fillId="26" borderId="10" xfId="44" applyNumberFormat="1" applyFont="1" applyFill="1" applyBorder="1" applyAlignment="1">
      <alignment horizontal="center" vertical="top" wrapText="1"/>
      <protection/>
    </xf>
    <xf numFmtId="205" fontId="11" fillId="0" borderId="10" xfId="44" applyNumberFormat="1" applyFont="1" applyFill="1" applyBorder="1" applyAlignment="1">
      <alignment horizontal="center"/>
      <protection/>
    </xf>
    <xf numFmtId="0" fontId="12" fillId="0" borderId="0" xfId="44" applyFont="1">
      <alignment vertical="center"/>
      <protection/>
    </xf>
    <xf numFmtId="49" fontId="13" fillId="26" borderId="10" xfId="44" applyNumberFormat="1" applyFont="1" applyFill="1" applyBorder="1" applyAlignment="1">
      <alignment horizontal="center" vertical="top" wrapText="1"/>
      <protection/>
    </xf>
    <xf numFmtId="49" fontId="0" fillId="24" borderId="10" xfId="44" applyNumberFormat="1" applyFont="1" applyFill="1" applyBorder="1" applyAlignment="1">
      <alignment horizontal="left" vertical="top" wrapText="1"/>
      <protection/>
    </xf>
    <xf numFmtId="0" fontId="0" fillId="24" borderId="10" xfId="44" applyNumberFormat="1" applyFont="1" applyFill="1" applyBorder="1" applyAlignment="1">
      <alignment horizontal="center"/>
      <protection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10" fillId="0" borderId="10" xfId="44" applyNumberFormat="1" applyFont="1" applyFill="1" applyBorder="1" applyAlignment="1">
      <alignment horizontal="center" vertical="top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/>
    </xf>
    <xf numFmtId="205" fontId="15" fillId="0" borderId="10" xfId="44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3" borderId="10" xfId="44" applyNumberFormat="1" applyFont="1" applyFill="1" applyBorder="1" applyAlignment="1">
      <alignment horizontal="center"/>
      <protection/>
    </xf>
    <xf numFmtId="0" fontId="8" fillId="3" borderId="10" xfId="44" applyNumberFormat="1" applyFont="1" applyFill="1" applyBorder="1" applyAlignment="1">
      <alignment horizontal="center"/>
      <protection/>
    </xf>
    <xf numFmtId="0" fontId="10" fillId="3" borderId="10" xfId="44" applyNumberFormat="1" applyFont="1" applyFill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4" borderId="13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8" fillId="0" borderId="10" xfId="44" applyNumberFormat="1" applyFont="1" applyFill="1" applyBorder="1" applyAlignment="1">
      <alignment horizontal="center" vertical="center" wrapText="1"/>
      <protection/>
    </xf>
    <xf numFmtId="0" fontId="0" fillId="0" borderId="13" xfId="44" applyNumberFormat="1" applyFont="1" applyFill="1" applyBorder="1" applyAlignment="1">
      <alignment wrapText="1"/>
      <protection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เกณฑ์การจัดบริการเภสัชกรรมในหน่วยบริการปฐมภูมิ ปี55_อุตรดิตถ์ ครั้งที่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zoomScalePageLayoutView="0" workbookViewId="0" topLeftCell="A7">
      <selection activeCell="G26" sqref="G26"/>
    </sheetView>
  </sheetViews>
  <sheetFormatPr defaultColWidth="9.140625" defaultRowHeight="12.75"/>
  <cols>
    <col min="1" max="1" width="19.00390625" style="13" customWidth="1"/>
    <col min="2" max="2" width="5.00390625" style="15" customWidth="1"/>
    <col min="3" max="3" width="5.8515625" style="16" bestFit="1" customWidth="1"/>
    <col min="4" max="4" width="6.7109375" style="16" bestFit="1" customWidth="1"/>
    <col min="5" max="5" width="4.421875" style="16" bestFit="1" customWidth="1"/>
    <col min="6" max="6" width="5.421875" style="16" bestFit="1" customWidth="1"/>
    <col min="7" max="7" width="4.8515625" style="71" bestFit="1" customWidth="1"/>
    <col min="8" max="8" width="8.7109375" style="16" bestFit="1" customWidth="1"/>
    <col min="9" max="9" width="4.421875" style="16" bestFit="1" customWidth="1"/>
    <col min="10" max="10" width="5.421875" style="71" bestFit="1" customWidth="1"/>
    <col min="11" max="11" width="6.28125" style="16" bestFit="1" customWidth="1"/>
    <col min="12" max="12" width="7.140625" style="16" bestFit="1" customWidth="1"/>
    <col min="13" max="13" width="5.140625" style="16" bestFit="1" customWidth="1"/>
    <col min="14" max="14" width="6.00390625" style="73" bestFit="1" customWidth="1"/>
    <col min="15" max="15" width="6.421875" style="73" bestFit="1" customWidth="1"/>
    <col min="16" max="16" width="5.57421875" style="13" bestFit="1" customWidth="1"/>
    <col min="17" max="17" width="6.7109375" style="130" bestFit="1" customWidth="1"/>
    <col min="18" max="18" width="5.28125" style="13" bestFit="1" customWidth="1"/>
    <col min="19" max="19" width="5.8515625" style="13" bestFit="1" customWidth="1"/>
    <col min="20" max="20" width="8.140625" style="73" bestFit="1" customWidth="1"/>
    <col min="21" max="21" width="6.00390625" style="13" bestFit="1" customWidth="1"/>
    <col min="22" max="22" width="5.140625" style="13" bestFit="1" customWidth="1"/>
    <col min="23" max="16384" width="9.140625" style="13" customWidth="1"/>
  </cols>
  <sheetData>
    <row r="1" spans="1:22" s="20" customFormat="1" ht="11.25">
      <c r="A1" s="141" t="s">
        <v>154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3" s="20" customFormat="1" ht="11.25">
      <c r="A2" s="141" t="s">
        <v>227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2" ht="21">
      <c r="A3" s="21" t="s">
        <v>44</v>
      </c>
      <c r="B3" s="22" t="s">
        <v>83</v>
      </c>
      <c r="C3" s="22" t="s">
        <v>84</v>
      </c>
      <c r="D3" s="23" t="s">
        <v>85</v>
      </c>
      <c r="E3" s="24" t="s">
        <v>86</v>
      </c>
      <c r="F3" s="24" t="s">
        <v>87</v>
      </c>
      <c r="G3" s="142" t="s">
        <v>88</v>
      </c>
      <c r="H3" s="24" t="s">
        <v>89</v>
      </c>
      <c r="I3" s="24" t="s">
        <v>90</v>
      </c>
      <c r="J3" s="142" t="s">
        <v>91</v>
      </c>
      <c r="K3" s="24" t="s">
        <v>92</v>
      </c>
      <c r="L3" s="24" t="s">
        <v>93</v>
      </c>
      <c r="M3" s="24" t="s">
        <v>94</v>
      </c>
      <c r="N3" s="137" t="s">
        <v>145</v>
      </c>
      <c r="O3" s="137" t="s">
        <v>146</v>
      </c>
      <c r="P3" s="53" t="s">
        <v>147</v>
      </c>
      <c r="Q3" s="132" t="s">
        <v>148</v>
      </c>
      <c r="R3" s="54" t="s">
        <v>149</v>
      </c>
      <c r="S3" s="53" t="s">
        <v>150</v>
      </c>
      <c r="T3" s="151" t="s">
        <v>221</v>
      </c>
      <c r="U3" s="54" t="s">
        <v>151</v>
      </c>
      <c r="V3" s="24" t="s">
        <v>152</v>
      </c>
    </row>
    <row r="4" spans="1:22" ht="12.75">
      <c r="A4" s="25" t="s">
        <v>45</v>
      </c>
      <c r="B4" s="147" t="s">
        <v>143</v>
      </c>
      <c r="C4" s="148"/>
      <c r="D4" s="148"/>
      <c r="E4" s="148"/>
      <c r="F4" s="149"/>
      <c r="G4" s="150"/>
      <c r="H4" s="144" t="s">
        <v>143</v>
      </c>
      <c r="I4" s="146"/>
      <c r="J4" s="143"/>
      <c r="K4" s="144" t="s">
        <v>143</v>
      </c>
      <c r="L4" s="145"/>
      <c r="M4" s="146"/>
      <c r="N4" s="137"/>
      <c r="O4" s="137"/>
      <c r="P4" s="138" t="s">
        <v>143</v>
      </c>
      <c r="Q4" s="139"/>
      <c r="R4" s="139"/>
      <c r="S4" s="140"/>
      <c r="T4" s="152"/>
      <c r="U4" s="153" t="s">
        <v>180</v>
      </c>
      <c r="V4" s="154"/>
    </row>
    <row r="5" spans="1:22" ht="21">
      <c r="A5" s="26" t="s">
        <v>142</v>
      </c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1.25">
      <c r="A6" s="30" t="s">
        <v>46</v>
      </c>
      <c r="B6" s="31"/>
      <c r="C6" s="32"/>
      <c r="D6" s="32"/>
      <c r="E6" s="32"/>
      <c r="F6" s="32"/>
      <c r="G6" s="69">
        <v>2</v>
      </c>
      <c r="H6" s="32"/>
      <c r="I6" s="32"/>
      <c r="J6" s="69">
        <v>2</v>
      </c>
      <c r="K6" s="32"/>
      <c r="L6" s="32"/>
      <c r="M6" s="32"/>
      <c r="N6" s="69">
        <v>1</v>
      </c>
      <c r="O6" s="69">
        <v>2</v>
      </c>
      <c r="P6" s="32"/>
      <c r="Q6" s="127"/>
      <c r="R6" s="32"/>
      <c r="S6" s="32"/>
      <c r="T6" s="69">
        <v>2</v>
      </c>
      <c r="U6" s="32"/>
      <c r="V6" s="32"/>
    </row>
    <row r="7" spans="1:22" ht="21">
      <c r="A7" s="30" t="s">
        <v>47</v>
      </c>
      <c r="B7" s="31"/>
      <c r="C7" s="32"/>
      <c r="D7" s="32"/>
      <c r="E7" s="32"/>
      <c r="F7" s="32"/>
      <c r="G7" s="69">
        <v>2</v>
      </c>
      <c r="H7" s="32"/>
      <c r="I7" s="32"/>
      <c r="J7" s="69">
        <v>1</v>
      </c>
      <c r="K7" s="32"/>
      <c r="L7" s="32"/>
      <c r="M7" s="32"/>
      <c r="N7" s="69">
        <v>2</v>
      </c>
      <c r="O7" s="69">
        <v>2</v>
      </c>
      <c r="P7" s="32"/>
      <c r="Q7" s="127"/>
      <c r="R7" s="32"/>
      <c r="S7" s="32"/>
      <c r="T7" s="69">
        <v>2</v>
      </c>
      <c r="U7" s="32"/>
      <c r="V7" s="32"/>
    </row>
    <row r="8" spans="1:22" ht="11.25">
      <c r="A8" s="30" t="s">
        <v>96</v>
      </c>
      <c r="B8" s="33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5" ht="11.25">
      <c r="A9" s="30" t="s">
        <v>97</v>
      </c>
      <c r="B9" s="31"/>
      <c r="C9" s="32"/>
      <c r="D9" s="32"/>
      <c r="E9" s="32"/>
      <c r="F9" s="32"/>
      <c r="G9" s="69">
        <v>2</v>
      </c>
      <c r="H9" s="32"/>
      <c r="I9" s="32"/>
      <c r="J9" s="69">
        <v>2</v>
      </c>
      <c r="K9" s="32"/>
      <c r="L9" s="32"/>
      <c r="M9" s="32"/>
      <c r="N9" s="69">
        <v>2</v>
      </c>
      <c r="O9" s="69">
        <v>2</v>
      </c>
      <c r="P9" s="32"/>
      <c r="Q9" s="127"/>
      <c r="R9" s="32"/>
      <c r="S9" s="32"/>
      <c r="T9" s="69">
        <v>2</v>
      </c>
      <c r="U9" s="32"/>
      <c r="V9" s="32"/>
      <c r="W9" s="14"/>
      <c r="X9" s="14"/>
      <c r="Y9" s="14"/>
    </row>
    <row r="10" spans="1:25" ht="11.25">
      <c r="A10" s="30" t="s">
        <v>98</v>
      </c>
      <c r="B10" s="31"/>
      <c r="C10" s="32"/>
      <c r="D10" s="32"/>
      <c r="E10" s="32"/>
      <c r="F10" s="32"/>
      <c r="G10" s="69">
        <v>2</v>
      </c>
      <c r="H10" s="32"/>
      <c r="I10" s="32"/>
      <c r="J10" s="69">
        <v>2</v>
      </c>
      <c r="K10" s="32"/>
      <c r="L10" s="32"/>
      <c r="M10" s="32"/>
      <c r="N10" s="69">
        <v>1</v>
      </c>
      <c r="O10" s="69">
        <v>2</v>
      </c>
      <c r="P10" s="32"/>
      <c r="Q10" s="127"/>
      <c r="R10" s="32"/>
      <c r="S10" s="32"/>
      <c r="T10" s="69">
        <v>2</v>
      </c>
      <c r="U10" s="32"/>
      <c r="V10" s="32"/>
      <c r="W10" s="14"/>
      <c r="X10" s="14"/>
      <c r="Y10" s="14"/>
    </row>
    <row r="11" spans="1:22" ht="21">
      <c r="A11" s="30" t="s">
        <v>99</v>
      </c>
      <c r="B11" s="31"/>
      <c r="C11" s="32"/>
      <c r="D11" s="32"/>
      <c r="E11" s="32"/>
      <c r="F11" s="32"/>
      <c r="G11" s="69">
        <v>2</v>
      </c>
      <c r="H11" s="32"/>
      <c r="I11" s="32"/>
      <c r="J11" s="69">
        <v>2</v>
      </c>
      <c r="K11" s="32"/>
      <c r="L11" s="32"/>
      <c r="M11" s="32"/>
      <c r="N11" s="69">
        <v>1</v>
      </c>
      <c r="O11" s="69">
        <v>2</v>
      </c>
      <c r="P11" s="32"/>
      <c r="Q11" s="127"/>
      <c r="R11" s="32"/>
      <c r="S11" s="32"/>
      <c r="T11" s="69">
        <v>2</v>
      </c>
      <c r="U11" s="32"/>
      <c r="V11" s="32"/>
    </row>
    <row r="12" spans="1:22" ht="21">
      <c r="A12" s="30" t="s">
        <v>100</v>
      </c>
      <c r="B12" s="31"/>
      <c r="C12" s="32"/>
      <c r="D12" s="32"/>
      <c r="E12" s="32"/>
      <c r="F12" s="32"/>
      <c r="G12" s="69">
        <v>2</v>
      </c>
      <c r="H12" s="32"/>
      <c r="I12" s="32"/>
      <c r="J12" s="69">
        <v>2</v>
      </c>
      <c r="K12" s="32"/>
      <c r="L12" s="32"/>
      <c r="M12" s="32"/>
      <c r="N12" s="69">
        <v>1</v>
      </c>
      <c r="O12" s="69">
        <v>2</v>
      </c>
      <c r="P12" s="32"/>
      <c r="Q12" s="127"/>
      <c r="R12" s="32"/>
      <c r="S12" s="32"/>
      <c r="T12" s="69">
        <v>2</v>
      </c>
      <c r="U12" s="32"/>
      <c r="V12" s="32"/>
    </row>
    <row r="13" spans="1:22" ht="11.25">
      <c r="A13" s="30" t="s">
        <v>101</v>
      </c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21">
      <c r="A14" s="30" t="s">
        <v>102</v>
      </c>
      <c r="B14" s="31"/>
      <c r="C14" s="32"/>
      <c r="D14" s="32"/>
      <c r="E14" s="32"/>
      <c r="F14" s="32"/>
      <c r="G14" s="69">
        <v>2</v>
      </c>
      <c r="H14" s="32"/>
      <c r="I14" s="32"/>
      <c r="J14" s="69">
        <v>2</v>
      </c>
      <c r="K14" s="32"/>
      <c r="L14" s="32"/>
      <c r="M14" s="32"/>
      <c r="N14" s="69">
        <v>1</v>
      </c>
      <c r="O14" s="69">
        <v>2</v>
      </c>
      <c r="P14" s="32"/>
      <c r="Q14" s="127"/>
      <c r="R14" s="32"/>
      <c r="S14" s="32"/>
      <c r="T14" s="69">
        <v>2</v>
      </c>
      <c r="U14" s="32"/>
      <c r="V14" s="32"/>
    </row>
    <row r="15" spans="1:22" ht="11.25">
      <c r="A15" s="30" t="s">
        <v>103</v>
      </c>
      <c r="B15" s="31"/>
      <c r="C15" s="32"/>
      <c r="D15" s="32"/>
      <c r="E15" s="32"/>
      <c r="F15" s="32"/>
      <c r="G15" s="69">
        <v>2</v>
      </c>
      <c r="H15" s="32"/>
      <c r="I15" s="32"/>
      <c r="J15" s="69">
        <v>2</v>
      </c>
      <c r="K15" s="32"/>
      <c r="L15" s="32"/>
      <c r="M15" s="32"/>
      <c r="N15" s="69">
        <v>1</v>
      </c>
      <c r="O15" s="69">
        <v>2</v>
      </c>
      <c r="P15" s="32"/>
      <c r="Q15" s="127"/>
      <c r="R15" s="32"/>
      <c r="S15" s="32"/>
      <c r="T15" s="69">
        <v>2</v>
      </c>
      <c r="U15" s="32"/>
      <c r="V15" s="32"/>
    </row>
    <row r="16" spans="1:22" ht="11.25">
      <c r="A16" s="30" t="s">
        <v>104</v>
      </c>
      <c r="B16" s="31"/>
      <c r="C16" s="32"/>
      <c r="D16" s="32"/>
      <c r="E16" s="32"/>
      <c r="F16" s="32"/>
      <c r="G16" s="69">
        <v>2</v>
      </c>
      <c r="H16" s="32"/>
      <c r="I16" s="32"/>
      <c r="J16" s="69">
        <v>2</v>
      </c>
      <c r="K16" s="32"/>
      <c r="L16" s="32"/>
      <c r="M16" s="32"/>
      <c r="N16" s="69">
        <v>1</v>
      </c>
      <c r="O16" s="69">
        <v>2</v>
      </c>
      <c r="P16" s="32"/>
      <c r="Q16" s="127"/>
      <c r="R16" s="32"/>
      <c r="S16" s="32"/>
      <c r="T16" s="69">
        <v>2</v>
      </c>
      <c r="U16" s="32"/>
      <c r="V16" s="32"/>
    </row>
    <row r="17" spans="1:22" ht="11.25">
      <c r="A17" s="30" t="s">
        <v>105</v>
      </c>
      <c r="B17" s="31"/>
      <c r="C17" s="32"/>
      <c r="D17" s="32"/>
      <c r="E17" s="32"/>
      <c r="F17" s="32"/>
      <c r="G17" s="69">
        <v>2</v>
      </c>
      <c r="H17" s="32"/>
      <c r="I17" s="32"/>
      <c r="J17" s="69">
        <v>2</v>
      </c>
      <c r="K17" s="32"/>
      <c r="L17" s="32"/>
      <c r="M17" s="32"/>
      <c r="N17" s="69">
        <v>1</v>
      </c>
      <c r="O17" s="69">
        <v>2</v>
      </c>
      <c r="P17" s="32"/>
      <c r="Q17" s="127"/>
      <c r="R17" s="32"/>
      <c r="S17" s="32"/>
      <c r="T17" s="69">
        <v>2</v>
      </c>
      <c r="U17" s="32"/>
      <c r="V17" s="32"/>
    </row>
    <row r="18" spans="1:22" ht="31.5">
      <c r="A18" s="30" t="s">
        <v>95</v>
      </c>
      <c r="B18" s="31"/>
      <c r="C18" s="32"/>
      <c r="D18" s="32"/>
      <c r="E18" s="32"/>
      <c r="F18" s="32"/>
      <c r="G18" s="69">
        <v>2</v>
      </c>
      <c r="H18" s="32"/>
      <c r="I18" s="32"/>
      <c r="J18" s="69">
        <v>2</v>
      </c>
      <c r="K18" s="32"/>
      <c r="L18" s="32"/>
      <c r="M18" s="32"/>
      <c r="N18" s="69">
        <v>0</v>
      </c>
      <c r="O18" s="69">
        <v>2</v>
      </c>
      <c r="P18" s="32"/>
      <c r="Q18" s="127"/>
      <c r="R18" s="32"/>
      <c r="S18" s="32"/>
      <c r="T18" s="69">
        <v>2</v>
      </c>
      <c r="U18" s="32"/>
      <c r="V18" s="32"/>
    </row>
    <row r="19" spans="1:22" ht="21">
      <c r="A19" s="30" t="s">
        <v>106</v>
      </c>
      <c r="B19" s="31"/>
      <c r="C19" s="32"/>
      <c r="D19" s="32"/>
      <c r="E19" s="32"/>
      <c r="F19" s="32"/>
      <c r="G19" s="69">
        <v>2</v>
      </c>
      <c r="H19" s="32"/>
      <c r="I19" s="32"/>
      <c r="J19" s="69">
        <v>1</v>
      </c>
      <c r="K19" s="32"/>
      <c r="L19" s="32"/>
      <c r="M19" s="32"/>
      <c r="N19" s="69">
        <v>0</v>
      </c>
      <c r="O19" s="69">
        <v>2</v>
      </c>
      <c r="P19" s="32"/>
      <c r="Q19" s="127"/>
      <c r="R19" s="32"/>
      <c r="S19" s="32"/>
      <c r="T19" s="69">
        <v>2</v>
      </c>
      <c r="U19" s="32"/>
      <c r="V19" s="32"/>
    </row>
    <row r="20" spans="1:22" ht="11.25">
      <c r="A20" s="30" t="s">
        <v>107</v>
      </c>
      <c r="B20" s="31"/>
      <c r="C20" s="32"/>
      <c r="D20" s="32"/>
      <c r="E20" s="32"/>
      <c r="F20" s="32"/>
      <c r="G20" s="29"/>
      <c r="H20" s="32"/>
      <c r="I20" s="32"/>
      <c r="J20" s="29"/>
      <c r="K20" s="32"/>
      <c r="L20" s="32"/>
      <c r="M20" s="32"/>
      <c r="N20" s="29"/>
      <c r="O20" s="29"/>
      <c r="P20" s="32"/>
      <c r="Q20" s="127"/>
      <c r="R20" s="32"/>
      <c r="S20" s="32"/>
      <c r="T20" s="100"/>
      <c r="U20" s="32"/>
      <c r="V20" s="32"/>
    </row>
    <row r="21" spans="1:22" ht="11.25">
      <c r="A21" s="30" t="s">
        <v>108</v>
      </c>
      <c r="B21" s="3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1.25">
      <c r="A22" s="30" t="s">
        <v>109</v>
      </c>
      <c r="B22" s="31"/>
      <c r="C22" s="32"/>
      <c r="D22" s="32"/>
      <c r="E22" s="32"/>
      <c r="F22" s="32"/>
      <c r="G22" s="69">
        <v>2</v>
      </c>
      <c r="H22" s="32"/>
      <c r="I22" s="32"/>
      <c r="J22" s="69">
        <v>1</v>
      </c>
      <c r="K22" s="32"/>
      <c r="L22" s="32"/>
      <c r="M22" s="32"/>
      <c r="N22" s="69">
        <v>0</v>
      </c>
      <c r="O22" s="69">
        <v>2</v>
      </c>
      <c r="P22" s="32"/>
      <c r="Q22" s="127"/>
      <c r="R22" s="32"/>
      <c r="S22" s="32"/>
      <c r="T22" s="69">
        <v>2</v>
      </c>
      <c r="U22" s="32"/>
      <c r="V22" s="32"/>
    </row>
    <row r="23" spans="1:22" ht="21">
      <c r="A23" s="34" t="s">
        <v>110</v>
      </c>
      <c r="B23" s="31"/>
      <c r="C23" s="32"/>
      <c r="D23" s="32"/>
      <c r="E23" s="32"/>
      <c r="F23" s="32"/>
      <c r="G23" s="69">
        <v>2</v>
      </c>
      <c r="H23" s="32"/>
      <c r="I23" s="32"/>
      <c r="J23" s="69">
        <v>2</v>
      </c>
      <c r="K23" s="32"/>
      <c r="L23" s="32"/>
      <c r="M23" s="32"/>
      <c r="N23" s="69">
        <v>0</v>
      </c>
      <c r="O23" s="69">
        <v>2</v>
      </c>
      <c r="P23" s="32"/>
      <c r="Q23" s="127"/>
      <c r="R23" s="32"/>
      <c r="S23" s="32"/>
      <c r="T23" s="69">
        <v>2</v>
      </c>
      <c r="U23" s="32"/>
      <c r="V23" s="32"/>
    </row>
    <row r="24" spans="1:22" ht="21">
      <c r="A24" s="30" t="s">
        <v>156</v>
      </c>
      <c r="B24" s="31"/>
      <c r="C24" s="32"/>
      <c r="D24" s="32"/>
      <c r="E24" s="32"/>
      <c r="F24" s="32"/>
      <c r="G24" s="69">
        <v>2</v>
      </c>
      <c r="H24" s="32"/>
      <c r="I24" s="32"/>
      <c r="J24" s="69">
        <v>2</v>
      </c>
      <c r="K24" s="32"/>
      <c r="L24" s="32"/>
      <c r="M24" s="32"/>
      <c r="N24" s="69">
        <v>0</v>
      </c>
      <c r="O24" s="69">
        <v>2</v>
      </c>
      <c r="P24" s="32"/>
      <c r="Q24" s="127"/>
      <c r="R24" s="32"/>
      <c r="S24" s="32"/>
      <c r="T24" s="69">
        <v>2</v>
      </c>
      <c r="U24" s="32"/>
      <c r="V24" s="32"/>
    </row>
    <row r="25" spans="1:22" ht="21">
      <c r="A25" s="30" t="s">
        <v>111</v>
      </c>
      <c r="B25" s="31"/>
      <c r="C25" s="32"/>
      <c r="D25" s="32"/>
      <c r="E25" s="32"/>
      <c r="F25" s="32"/>
      <c r="G25" s="69">
        <v>2</v>
      </c>
      <c r="H25" s="32"/>
      <c r="I25" s="32"/>
      <c r="J25" s="69">
        <v>1</v>
      </c>
      <c r="K25" s="32"/>
      <c r="L25" s="32"/>
      <c r="M25" s="32"/>
      <c r="N25" s="69">
        <v>0</v>
      </c>
      <c r="O25" s="69">
        <v>2</v>
      </c>
      <c r="P25" s="32"/>
      <c r="Q25" s="127"/>
      <c r="R25" s="32"/>
      <c r="S25" s="32"/>
      <c r="T25" s="69">
        <v>1</v>
      </c>
      <c r="U25" s="32"/>
      <c r="V25" s="32"/>
    </row>
    <row r="26" spans="1:22" ht="21">
      <c r="A26" s="30" t="s">
        <v>112</v>
      </c>
      <c r="B26" s="31"/>
      <c r="C26" s="32"/>
      <c r="D26" s="32"/>
      <c r="E26" s="32"/>
      <c r="F26" s="32"/>
      <c r="G26" s="69">
        <v>2</v>
      </c>
      <c r="H26" s="32"/>
      <c r="I26" s="32"/>
      <c r="J26" s="69">
        <v>2</v>
      </c>
      <c r="K26" s="32"/>
      <c r="L26" s="32"/>
      <c r="M26" s="32"/>
      <c r="N26" s="69">
        <v>0</v>
      </c>
      <c r="O26" s="69">
        <v>2</v>
      </c>
      <c r="P26" s="32"/>
      <c r="Q26" s="127"/>
      <c r="R26" s="32"/>
      <c r="S26" s="32"/>
      <c r="T26" s="69">
        <v>2</v>
      </c>
      <c r="U26" s="32"/>
      <c r="V26" s="32"/>
    </row>
    <row r="27" spans="1:22" ht="21">
      <c r="A27" s="30" t="s">
        <v>113</v>
      </c>
      <c r="B27" s="31"/>
      <c r="C27" s="32"/>
      <c r="D27" s="32"/>
      <c r="E27" s="32"/>
      <c r="F27" s="32"/>
      <c r="G27" s="69">
        <v>2</v>
      </c>
      <c r="H27" s="32"/>
      <c r="I27" s="32"/>
      <c r="J27" s="69">
        <v>2</v>
      </c>
      <c r="K27" s="32"/>
      <c r="L27" s="32"/>
      <c r="M27" s="32"/>
      <c r="N27" s="69">
        <v>0</v>
      </c>
      <c r="O27" s="69">
        <v>2</v>
      </c>
      <c r="P27" s="32"/>
      <c r="Q27" s="127"/>
      <c r="R27" s="32"/>
      <c r="S27" s="32"/>
      <c r="T27" s="69">
        <v>2</v>
      </c>
      <c r="U27" s="32"/>
      <c r="V27" s="32"/>
    </row>
    <row r="28" spans="1:22" ht="11.25">
      <c r="A28" s="30" t="s">
        <v>114</v>
      </c>
      <c r="B28" s="3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21">
      <c r="A29" s="30" t="s">
        <v>115</v>
      </c>
      <c r="B29" s="31"/>
      <c r="C29" s="32"/>
      <c r="D29" s="32"/>
      <c r="E29" s="32"/>
      <c r="F29" s="32"/>
      <c r="G29" s="69">
        <v>1</v>
      </c>
      <c r="H29" s="32"/>
      <c r="I29" s="32"/>
      <c r="J29" s="69">
        <v>1</v>
      </c>
      <c r="K29" s="32"/>
      <c r="L29" s="32"/>
      <c r="M29" s="32"/>
      <c r="N29" s="69">
        <v>0</v>
      </c>
      <c r="O29" s="69">
        <v>2</v>
      </c>
      <c r="P29" s="32"/>
      <c r="Q29" s="127"/>
      <c r="R29" s="32"/>
      <c r="S29" s="32"/>
      <c r="T29" s="69">
        <v>1</v>
      </c>
      <c r="U29" s="32"/>
      <c r="V29" s="32"/>
    </row>
    <row r="30" spans="1:22" ht="31.5">
      <c r="A30" s="30" t="s">
        <v>116</v>
      </c>
      <c r="B30" s="31"/>
      <c r="C30" s="32"/>
      <c r="D30" s="32"/>
      <c r="E30" s="32"/>
      <c r="F30" s="32"/>
      <c r="G30" s="69">
        <v>2</v>
      </c>
      <c r="H30" s="32"/>
      <c r="I30" s="32"/>
      <c r="J30" s="69">
        <v>2</v>
      </c>
      <c r="K30" s="32"/>
      <c r="L30" s="32"/>
      <c r="M30" s="32"/>
      <c r="N30" s="69">
        <v>2</v>
      </c>
      <c r="O30" s="69">
        <v>2</v>
      </c>
      <c r="P30" s="32"/>
      <c r="Q30" s="127"/>
      <c r="R30" s="32"/>
      <c r="S30" s="32"/>
      <c r="T30" s="69">
        <v>2</v>
      </c>
      <c r="U30" s="32"/>
      <c r="V30" s="32"/>
    </row>
    <row r="31" spans="1:22" ht="21">
      <c r="A31" s="30" t="s">
        <v>117</v>
      </c>
      <c r="B31" s="31"/>
      <c r="C31" s="32"/>
      <c r="D31" s="32"/>
      <c r="E31" s="32"/>
      <c r="F31" s="32"/>
      <c r="G31" s="69">
        <v>2</v>
      </c>
      <c r="H31" s="32"/>
      <c r="I31" s="32"/>
      <c r="J31" s="69">
        <v>2</v>
      </c>
      <c r="K31" s="32"/>
      <c r="L31" s="32"/>
      <c r="M31" s="32"/>
      <c r="N31" s="69">
        <v>0</v>
      </c>
      <c r="O31" s="69">
        <v>2</v>
      </c>
      <c r="P31" s="32"/>
      <c r="Q31" s="127"/>
      <c r="R31" s="32"/>
      <c r="S31" s="32"/>
      <c r="T31" s="69">
        <v>2</v>
      </c>
      <c r="U31" s="32"/>
      <c r="V31" s="32"/>
    </row>
    <row r="32" spans="1:22" ht="21">
      <c r="A32" s="30" t="s">
        <v>118</v>
      </c>
      <c r="B32" s="31"/>
      <c r="C32" s="32"/>
      <c r="D32" s="32"/>
      <c r="E32" s="32"/>
      <c r="F32" s="32"/>
      <c r="G32" s="69">
        <v>2</v>
      </c>
      <c r="H32" s="32"/>
      <c r="I32" s="32"/>
      <c r="J32" s="69">
        <v>2</v>
      </c>
      <c r="K32" s="32"/>
      <c r="L32" s="32"/>
      <c r="M32" s="32"/>
      <c r="N32" s="69">
        <v>0</v>
      </c>
      <c r="O32" s="69">
        <v>2</v>
      </c>
      <c r="P32" s="32"/>
      <c r="Q32" s="127"/>
      <c r="R32" s="32"/>
      <c r="S32" s="32"/>
      <c r="T32" s="69">
        <v>2</v>
      </c>
      <c r="U32" s="32"/>
      <c r="V32" s="32"/>
    </row>
    <row r="33" spans="1:22" ht="21">
      <c r="A33" s="30" t="s">
        <v>119</v>
      </c>
      <c r="B33" s="31"/>
      <c r="C33" s="32"/>
      <c r="D33" s="32"/>
      <c r="E33" s="32"/>
      <c r="F33" s="32"/>
      <c r="G33" s="69">
        <v>2</v>
      </c>
      <c r="H33" s="32"/>
      <c r="I33" s="32"/>
      <c r="J33" s="69">
        <v>2</v>
      </c>
      <c r="K33" s="32"/>
      <c r="L33" s="32"/>
      <c r="M33" s="32"/>
      <c r="N33" s="69">
        <v>1</v>
      </c>
      <c r="O33" s="69">
        <v>2</v>
      </c>
      <c r="P33" s="32"/>
      <c r="Q33" s="127"/>
      <c r="R33" s="32"/>
      <c r="S33" s="32"/>
      <c r="T33" s="69">
        <v>2</v>
      </c>
      <c r="U33" s="32"/>
      <c r="V33" s="32"/>
    </row>
    <row r="34" spans="1:22" ht="21">
      <c r="A34" s="30" t="s">
        <v>120</v>
      </c>
      <c r="B34" s="33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21">
      <c r="A35" s="30" t="s">
        <v>121</v>
      </c>
      <c r="B35" s="35"/>
      <c r="C35" s="32"/>
      <c r="D35" s="32"/>
      <c r="E35" s="32"/>
      <c r="F35" s="32"/>
      <c r="G35" s="69">
        <v>2</v>
      </c>
      <c r="H35" s="32"/>
      <c r="I35" s="32"/>
      <c r="J35" s="69">
        <v>2</v>
      </c>
      <c r="K35" s="32"/>
      <c r="L35" s="32"/>
      <c r="M35" s="32"/>
      <c r="N35" s="69">
        <v>1</v>
      </c>
      <c r="O35" s="29"/>
      <c r="P35" s="32"/>
      <c r="Q35" s="127"/>
      <c r="R35" s="32"/>
      <c r="S35" s="32"/>
      <c r="T35" s="69">
        <v>2</v>
      </c>
      <c r="U35" s="32"/>
      <c r="V35" s="32"/>
    </row>
    <row r="36" spans="1:22" ht="21">
      <c r="A36" s="30" t="s">
        <v>122</v>
      </c>
      <c r="B36" s="31"/>
      <c r="C36" s="32"/>
      <c r="D36" s="32"/>
      <c r="E36" s="32"/>
      <c r="F36" s="32"/>
      <c r="G36" s="69">
        <v>2</v>
      </c>
      <c r="H36" s="32"/>
      <c r="I36" s="32"/>
      <c r="J36" s="69">
        <v>2</v>
      </c>
      <c r="K36" s="32"/>
      <c r="L36" s="32"/>
      <c r="M36" s="32"/>
      <c r="N36" s="69">
        <v>1</v>
      </c>
      <c r="O36" s="29"/>
      <c r="P36" s="32"/>
      <c r="Q36" s="127"/>
      <c r="R36" s="32"/>
      <c r="S36" s="32"/>
      <c r="T36" s="69">
        <v>1</v>
      </c>
      <c r="U36" s="32"/>
      <c r="V36" s="32"/>
    </row>
    <row r="37" spans="1:22" ht="21">
      <c r="A37" s="30" t="s">
        <v>123</v>
      </c>
      <c r="B37" s="35"/>
      <c r="C37" s="32"/>
      <c r="D37" s="32"/>
      <c r="E37" s="32"/>
      <c r="F37" s="32"/>
      <c r="G37" s="29"/>
      <c r="H37" s="32"/>
      <c r="I37" s="32"/>
      <c r="J37" s="29"/>
      <c r="K37" s="32"/>
      <c r="L37" s="32"/>
      <c r="M37" s="32"/>
      <c r="N37" s="29"/>
      <c r="O37" s="29"/>
      <c r="P37" s="32"/>
      <c r="Q37" s="127"/>
      <c r="R37" s="32"/>
      <c r="S37" s="32"/>
      <c r="T37" s="100"/>
      <c r="U37" s="32"/>
      <c r="V37" s="32"/>
    </row>
    <row r="38" spans="1:22" ht="31.5">
      <c r="A38" s="30" t="s">
        <v>124</v>
      </c>
      <c r="B38" s="31"/>
      <c r="C38" s="32"/>
      <c r="D38" s="32"/>
      <c r="E38" s="32"/>
      <c r="F38" s="32"/>
      <c r="G38" s="69">
        <v>2</v>
      </c>
      <c r="H38" s="32"/>
      <c r="I38" s="32"/>
      <c r="J38" s="69">
        <v>2</v>
      </c>
      <c r="K38" s="32"/>
      <c r="L38" s="32"/>
      <c r="M38" s="32"/>
      <c r="N38" s="69">
        <v>0</v>
      </c>
      <c r="O38" s="69">
        <v>2</v>
      </c>
      <c r="P38" s="32"/>
      <c r="Q38" s="127"/>
      <c r="R38" s="32"/>
      <c r="S38" s="32"/>
      <c r="T38" s="69">
        <v>2</v>
      </c>
      <c r="U38" s="32"/>
      <c r="V38" s="32"/>
    </row>
    <row r="39" spans="1:22" ht="11.25">
      <c r="A39" s="26" t="s">
        <v>48</v>
      </c>
      <c r="B39" s="3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21">
      <c r="A40" s="30" t="s">
        <v>49</v>
      </c>
      <c r="B40" s="33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1.25">
      <c r="A41" s="30" t="s">
        <v>125</v>
      </c>
      <c r="B41" s="31"/>
      <c r="C41" s="32"/>
      <c r="D41" s="32"/>
      <c r="E41" s="32"/>
      <c r="F41" s="32"/>
      <c r="G41" s="69">
        <v>2</v>
      </c>
      <c r="H41" s="32"/>
      <c r="I41" s="32"/>
      <c r="J41" s="69">
        <v>2</v>
      </c>
      <c r="K41" s="32"/>
      <c r="L41" s="32"/>
      <c r="M41" s="32"/>
      <c r="N41" s="69">
        <v>0</v>
      </c>
      <c r="O41" s="69">
        <v>2</v>
      </c>
      <c r="P41" s="32"/>
      <c r="Q41" s="127"/>
      <c r="R41" s="32"/>
      <c r="S41" s="32"/>
      <c r="T41" s="69">
        <v>2</v>
      </c>
      <c r="U41" s="32"/>
      <c r="V41" s="32"/>
    </row>
    <row r="42" spans="1:22" ht="11.25">
      <c r="A42" s="30" t="s">
        <v>127</v>
      </c>
      <c r="B42" s="31"/>
      <c r="C42" s="32"/>
      <c r="D42" s="32"/>
      <c r="E42" s="32"/>
      <c r="F42" s="32"/>
      <c r="G42" s="69">
        <v>2</v>
      </c>
      <c r="H42" s="32"/>
      <c r="I42" s="32"/>
      <c r="J42" s="69">
        <v>2</v>
      </c>
      <c r="K42" s="32"/>
      <c r="L42" s="32"/>
      <c r="M42" s="32"/>
      <c r="N42" s="69">
        <v>0</v>
      </c>
      <c r="O42" s="69">
        <v>2</v>
      </c>
      <c r="P42" s="32"/>
      <c r="Q42" s="127"/>
      <c r="R42" s="32"/>
      <c r="S42" s="32"/>
      <c r="T42" s="69">
        <v>2</v>
      </c>
      <c r="U42" s="32"/>
      <c r="V42" s="32"/>
    </row>
    <row r="43" spans="1:22" ht="11.25">
      <c r="A43" s="30" t="s">
        <v>128</v>
      </c>
      <c r="B43" s="31"/>
      <c r="C43" s="32"/>
      <c r="D43" s="32"/>
      <c r="E43" s="32"/>
      <c r="F43" s="32"/>
      <c r="G43" s="69">
        <v>2</v>
      </c>
      <c r="H43" s="32"/>
      <c r="I43" s="32"/>
      <c r="J43" s="69">
        <v>2</v>
      </c>
      <c r="K43" s="32"/>
      <c r="L43" s="32"/>
      <c r="M43" s="32"/>
      <c r="N43" s="69">
        <v>0</v>
      </c>
      <c r="O43" s="69">
        <v>2</v>
      </c>
      <c r="P43" s="32"/>
      <c r="Q43" s="127"/>
      <c r="R43" s="32"/>
      <c r="S43" s="32"/>
      <c r="T43" s="69">
        <v>2</v>
      </c>
      <c r="U43" s="32"/>
      <c r="V43" s="32"/>
    </row>
    <row r="44" spans="1:22" ht="21">
      <c r="A44" s="30" t="s">
        <v>126</v>
      </c>
      <c r="B44" s="31"/>
      <c r="C44" s="32"/>
      <c r="D44" s="32"/>
      <c r="E44" s="32"/>
      <c r="F44" s="32"/>
      <c r="G44" s="69">
        <v>2</v>
      </c>
      <c r="H44" s="32"/>
      <c r="I44" s="32"/>
      <c r="J44" s="69">
        <v>2</v>
      </c>
      <c r="K44" s="32"/>
      <c r="L44" s="32"/>
      <c r="M44" s="32"/>
      <c r="N44" s="69">
        <v>0</v>
      </c>
      <c r="O44" s="69">
        <v>2</v>
      </c>
      <c r="P44" s="32"/>
      <c r="Q44" s="127"/>
      <c r="R44" s="32"/>
      <c r="S44" s="32"/>
      <c r="T44" s="69">
        <v>2</v>
      </c>
      <c r="U44" s="32"/>
      <c r="V44" s="32"/>
    </row>
    <row r="45" spans="1:22" ht="11.25">
      <c r="A45" s="26" t="s">
        <v>129</v>
      </c>
      <c r="B45" s="33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21">
      <c r="A46" s="30" t="s">
        <v>135</v>
      </c>
      <c r="B46" s="3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21">
      <c r="A47" s="30" t="s">
        <v>130</v>
      </c>
      <c r="B47" s="31"/>
      <c r="C47" s="32"/>
      <c r="D47" s="32"/>
      <c r="E47" s="32"/>
      <c r="F47" s="32"/>
      <c r="G47" s="69">
        <v>2</v>
      </c>
      <c r="H47" s="32"/>
      <c r="I47" s="32"/>
      <c r="J47" s="69">
        <v>2</v>
      </c>
      <c r="K47" s="32"/>
      <c r="L47" s="32"/>
      <c r="M47" s="32"/>
      <c r="N47" s="69">
        <v>1</v>
      </c>
      <c r="O47" s="69">
        <v>2</v>
      </c>
      <c r="P47" s="32"/>
      <c r="Q47" s="127"/>
      <c r="R47" s="32"/>
      <c r="S47" s="32"/>
      <c r="T47" s="69">
        <v>2</v>
      </c>
      <c r="U47" s="32"/>
      <c r="V47" s="32"/>
    </row>
    <row r="48" spans="1:22" ht="31.5">
      <c r="A48" s="30" t="s">
        <v>131</v>
      </c>
      <c r="B48" s="31"/>
      <c r="C48" s="32"/>
      <c r="D48" s="32"/>
      <c r="E48" s="32"/>
      <c r="F48" s="32"/>
      <c r="G48" s="69">
        <v>2</v>
      </c>
      <c r="H48" s="32"/>
      <c r="I48" s="32"/>
      <c r="J48" s="69">
        <v>2</v>
      </c>
      <c r="K48" s="32"/>
      <c r="L48" s="32"/>
      <c r="M48" s="32"/>
      <c r="N48" s="69">
        <v>1</v>
      </c>
      <c r="O48" s="69">
        <v>2</v>
      </c>
      <c r="P48" s="32"/>
      <c r="Q48" s="127"/>
      <c r="R48" s="32"/>
      <c r="S48" s="32"/>
      <c r="T48" s="69">
        <v>2</v>
      </c>
      <c r="U48" s="32"/>
      <c r="V48" s="32"/>
    </row>
    <row r="49" spans="1:22" ht="21">
      <c r="A49" s="30" t="s">
        <v>132</v>
      </c>
      <c r="B49" s="33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31.5">
      <c r="A50" s="30" t="s">
        <v>133</v>
      </c>
      <c r="B50" s="31"/>
      <c r="C50" s="32"/>
      <c r="D50" s="32"/>
      <c r="E50" s="32"/>
      <c r="F50" s="32"/>
      <c r="G50" s="69">
        <v>2</v>
      </c>
      <c r="H50" s="32"/>
      <c r="I50" s="32"/>
      <c r="J50" s="69">
        <v>2</v>
      </c>
      <c r="K50" s="32"/>
      <c r="L50" s="32"/>
      <c r="M50" s="32"/>
      <c r="N50" s="69">
        <v>1</v>
      </c>
      <c r="O50" s="29"/>
      <c r="P50" s="32"/>
      <c r="Q50" s="127"/>
      <c r="R50" s="32"/>
      <c r="S50" s="32"/>
      <c r="T50" s="69">
        <v>2</v>
      </c>
      <c r="U50" s="32"/>
      <c r="V50" s="32"/>
    </row>
    <row r="51" spans="1:22" ht="21">
      <c r="A51" s="30" t="s">
        <v>134</v>
      </c>
      <c r="B51" s="33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31.5">
      <c r="A52" s="30" t="s">
        <v>137</v>
      </c>
      <c r="B52" s="31"/>
      <c r="C52" s="32"/>
      <c r="D52" s="32"/>
      <c r="E52" s="32"/>
      <c r="F52" s="32"/>
      <c r="G52" s="69">
        <v>2</v>
      </c>
      <c r="H52" s="32"/>
      <c r="I52" s="32"/>
      <c r="J52" s="69">
        <v>2</v>
      </c>
      <c r="K52" s="32"/>
      <c r="L52" s="32"/>
      <c r="M52" s="32"/>
      <c r="N52" s="69">
        <v>1</v>
      </c>
      <c r="O52" s="69">
        <v>2</v>
      </c>
      <c r="P52" s="32"/>
      <c r="Q52" s="127"/>
      <c r="R52" s="32"/>
      <c r="S52" s="32"/>
      <c r="T52" s="29"/>
      <c r="U52" s="32"/>
      <c r="V52" s="32"/>
    </row>
    <row r="53" spans="1:22" ht="11.25">
      <c r="A53" s="26" t="s">
        <v>136</v>
      </c>
      <c r="B53" s="3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21">
      <c r="A54" s="30" t="s">
        <v>50</v>
      </c>
      <c r="B54" s="31"/>
      <c r="C54" s="32"/>
      <c r="D54" s="32"/>
      <c r="E54" s="32"/>
      <c r="F54" s="32"/>
      <c r="G54" s="69">
        <v>2</v>
      </c>
      <c r="H54" s="32"/>
      <c r="I54" s="32"/>
      <c r="J54" s="69">
        <v>2</v>
      </c>
      <c r="K54" s="32"/>
      <c r="L54" s="32"/>
      <c r="M54" s="32"/>
      <c r="N54" s="69">
        <v>1</v>
      </c>
      <c r="O54" s="69">
        <v>1</v>
      </c>
      <c r="P54" s="32"/>
      <c r="Q54" s="127"/>
      <c r="R54" s="32"/>
      <c r="S54" s="32"/>
      <c r="T54" s="69">
        <v>2</v>
      </c>
      <c r="U54" s="32"/>
      <c r="V54" s="32"/>
    </row>
    <row r="55" spans="1:22" ht="31.5">
      <c r="A55" s="30" t="s">
        <v>138</v>
      </c>
      <c r="B55" s="31"/>
      <c r="C55" s="32"/>
      <c r="D55" s="32"/>
      <c r="E55" s="32"/>
      <c r="F55" s="32"/>
      <c r="G55" s="69">
        <v>2</v>
      </c>
      <c r="H55" s="32"/>
      <c r="I55" s="32"/>
      <c r="J55" s="69">
        <v>2</v>
      </c>
      <c r="K55" s="32"/>
      <c r="L55" s="32"/>
      <c r="M55" s="32"/>
      <c r="N55" s="69">
        <v>1</v>
      </c>
      <c r="O55" s="69">
        <v>1</v>
      </c>
      <c r="P55" s="32"/>
      <c r="Q55" s="127"/>
      <c r="R55" s="32"/>
      <c r="S55" s="32"/>
      <c r="T55" s="69">
        <v>2</v>
      </c>
      <c r="U55" s="32"/>
      <c r="V55" s="32"/>
    </row>
    <row r="56" spans="1:22" ht="11.25">
      <c r="A56" s="26" t="s">
        <v>139</v>
      </c>
      <c r="B56" s="3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31.5">
      <c r="A57" s="30" t="s">
        <v>140</v>
      </c>
      <c r="B57" s="31"/>
      <c r="C57" s="32"/>
      <c r="D57" s="32"/>
      <c r="E57" s="32"/>
      <c r="F57" s="32"/>
      <c r="G57" s="69">
        <v>2</v>
      </c>
      <c r="H57" s="32"/>
      <c r="I57" s="32"/>
      <c r="J57" s="69">
        <v>2</v>
      </c>
      <c r="K57" s="32"/>
      <c r="L57" s="32"/>
      <c r="M57" s="32"/>
      <c r="N57" s="69">
        <v>1</v>
      </c>
      <c r="O57" s="69">
        <v>2</v>
      </c>
      <c r="P57" s="32"/>
      <c r="Q57" s="127"/>
      <c r="R57" s="32"/>
      <c r="S57" s="32"/>
      <c r="T57" s="69">
        <v>2</v>
      </c>
      <c r="U57" s="32"/>
      <c r="V57" s="32"/>
    </row>
    <row r="58" spans="1:22" ht="42">
      <c r="A58" s="30" t="s">
        <v>141</v>
      </c>
      <c r="B58" s="31"/>
      <c r="C58" s="32"/>
      <c r="D58" s="32"/>
      <c r="E58" s="32"/>
      <c r="F58" s="32"/>
      <c r="G58" s="69">
        <v>2</v>
      </c>
      <c r="H58" s="32"/>
      <c r="I58" s="32"/>
      <c r="J58" s="69">
        <v>2</v>
      </c>
      <c r="K58" s="32"/>
      <c r="L58" s="32"/>
      <c r="M58" s="32"/>
      <c r="N58" s="69">
        <v>1</v>
      </c>
      <c r="O58" s="69">
        <v>1</v>
      </c>
      <c r="P58" s="32"/>
      <c r="Q58" s="127"/>
      <c r="R58" s="32"/>
      <c r="S58" s="32"/>
      <c r="T58" s="69">
        <v>2</v>
      </c>
      <c r="U58" s="32"/>
      <c r="V58" s="32"/>
    </row>
    <row r="59" spans="1:25" s="14" customFormat="1" ht="11.25">
      <c r="A59" s="36" t="s">
        <v>153</v>
      </c>
      <c r="B59" s="19"/>
      <c r="C59" s="37"/>
      <c r="D59" s="37"/>
      <c r="E59" s="37"/>
      <c r="F59" s="38"/>
      <c r="G59" s="70">
        <f>SUM(G6:G58)</f>
        <v>75</v>
      </c>
      <c r="H59" s="70"/>
      <c r="I59" s="37"/>
      <c r="J59" s="70">
        <f aca="true" t="shared" si="0" ref="J59:Q59">SUM(J6:J58)</f>
        <v>71</v>
      </c>
      <c r="K59" s="37"/>
      <c r="L59" s="37"/>
      <c r="M59" s="37"/>
      <c r="N59" s="70">
        <f t="shared" si="0"/>
        <v>25</v>
      </c>
      <c r="O59" s="70">
        <f t="shared" si="0"/>
        <v>67</v>
      </c>
      <c r="P59" s="37"/>
      <c r="Q59" s="128">
        <f t="shared" si="0"/>
        <v>0</v>
      </c>
      <c r="R59" s="37"/>
      <c r="S59" s="37"/>
      <c r="T59" s="70">
        <f>SUM(T6:T58)</f>
        <v>71</v>
      </c>
      <c r="U59" s="13"/>
      <c r="V59" s="13"/>
      <c r="W59" s="13"/>
      <c r="X59" s="13"/>
      <c r="Y59" s="13"/>
    </row>
    <row r="60" spans="1:25" s="14" customFormat="1" ht="11.25">
      <c r="A60" s="36" t="s">
        <v>155</v>
      </c>
      <c r="B60" s="19"/>
      <c r="C60" s="37"/>
      <c r="D60" s="37"/>
      <c r="E60" s="37"/>
      <c r="F60" s="38"/>
      <c r="G60" s="70">
        <f>G59*100/76</f>
        <v>98.6842105263158</v>
      </c>
      <c r="H60" s="37"/>
      <c r="I60" s="37"/>
      <c r="J60" s="70">
        <f>J59*100/76</f>
        <v>93.42105263157895</v>
      </c>
      <c r="K60" s="37"/>
      <c r="L60" s="37"/>
      <c r="M60" s="37"/>
      <c r="N60" s="70">
        <f>N59*100/76</f>
        <v>32.89473684210526</v>
      </c>
      <c r="O60" s="70">
        <f>O59*100/70</f>
        <v>95.71428571428571</v>
      </c>
      <c r="P60" s="37"/>
      <c r="Q60" s="128">
        <f>Q59*100/80</f>
        <v>0</v>
      </c>
      <c r="R60" s="37"/>
      <c r="S60" s="37"/>
      <c r="T60" s="101">
        <f>T59*100/74</f>
        <v>95.94594594594595</v>
      </c>
      <c r="U60" s="13"/>
      <c r="V60" s="13"/>
      <c r="W60" s="13"/>
      <c r="X60" s="13"/>
      <c r="Y60" s="13"/>
    </row>
    <row r="61" spans="1:25" s="14" customFormat="1" ht="11.25">
      <c r="A61" s="36"/>
      <c r="B61" s="19"/>
      <c r="C61" s="37"/>
      <c r="D61" s="37"/>
      <c r="E61" s="37"/>
      <c r="F61" s="38"/>
      <c r="G61" s="70"/>
      <c r="H61" s="37"/>
      <c r="I61" s="37"/>
      <c r="J61" s="70"/>
      <c r="K61" s="37"/>
      <c r="L61" s="37"/>
      <c r="M61" s="37"/>
      <c r="N61" s="70"/>
      <c r="O61" s="70"/>
      <c r="P61" s="16"/>
      <c r="Q61" s="129"/>
      <c r="R61" s="13"/>
      <c r="S61" s="13"/>
      <c r="T61" s="73"/>
      <c r="U61" s="13"/>
      <c r="V61" s="13"/>
      <c r="W61" s="13"/>
      <c r="X61" s="13"/>
      <c r="Y61" s="13"/>
    </row>
    <row r="62" spans="1:25" s="14" customFormat="1" ht="11.25">
      <c r="A62" s="36" t="s">
        <v>157</v>
      </c>
      <c r="B62" s="15"/>
      <c r="C62" s="16"/>
      <c r="D62" s="16"/>
      <c r="E62" s="16"/>
      <c r="F62" s="17"/>
      <c r="G62" s="71"/>
      <c r="H62" s="16"/>
      <c r="I62" s="16"/>
      <c r="J62" s="71"/>
      <c r="K62" s="16"/>
      <c r="L62" s="16"/>
      <c r="M62" s="16"/>
      <c r="N62" s="73"/>
      <c r="O62" s="73"/>
      <c r="P62" s="13"/>
      <c r="Q62" s="130"/>
      <c r="R62" s="13"/>
      <c r="S62" s="13"/>
      <c r="T62" s="73"/>
      <c r="U62" s="13"/>
      <c r="V62" s="13"/>
      <c r="W62" s="13"/>
      <c r="X62" s="13"/>
      <c r="Y62" s="13"/>
    </row>
    <row r="63" spans="2:25" s="14" customFormat="1" ht="11.25">
      <c r="B63" s="15"/>
      <c r="C63" s="16"/>
      <c r="D63" s="16"/>
      <c r="E63" s="16"/>
      <c r="F63" s="17"/>
      <c r="G63" s="71"/>
      <c r="H63" s="16"/>
      <c r="I63" s="16"/>
      <c r="J63" s="71"/>
      <c r="K63" s="16"/>
      <c r="L63" s="16"/>
      <c r="M63" s="16"/>
      <c r="N63" s="73"/>
      <c r="O63" s="73"/>
      <c r="P63" s="13"/>
      <c r="Q63" s="130"/>
      <c r="R63" s="13"/>
      <c r="S63" s="13"/>
      <c r="T63" s="73"/>
      <c r="U63" s="13"/>
      <c r="V63" s="13"/>
      <c r="W63" s="13"/>
      <c r="X63" s="13"/>
      <c r="Y63" s="13"/>
    </row>
    <row r="64" spans="2:25" s="14" customFormat="1" ht="11.25">
      <c r="B64" s="15"/>
      <c r="C64" s="16"/>
      <c r="D64" s="16"/>
      <c r="E64" s="16"/>
      <c r="F64" s="17"/>
      <c r="G64" s="71"/>
      <c r="H64" s="16"/>
      <c r="I64" s="16"/>
      <c r="J64" s="71"/>
      <c r="K64" s="16"/>
      <c r="L64" s="16"/>
      <c r="M64" s="16"/>
      <c r="N64" s="73"/>
      <c r="O64" s="73"/>
      <c r="P64" s="13"/>
      <c r="Q64" s="130"/>
      <c r="R64" s="13"/>
      <c r="S64" s="13"/>
      <c r="T64" s="73"/>
      <c r="U64" s="13"/>
      <c r="V64" s="13"/>
      <c r="W64" s="13"/>
      <c r="X64" s="13"/>
      <c r="Y64" s="13"/>
    </row>
    <row r="65" spans="2:25" s="14" customFormat="1" ht="11.25">
      <c r="B65" s="15"/>
      <c r="C65" s="16"/>
      <c r="D65" s="16"/>
      <c r="E65" s="16"/>
      <c r="F65" s="17"/>
      <c r="G65" s="71"/>
      <c r="H65" s="16"/>
      <c r="I65" s="16"/>
      <c r="J65" s="71"/>
      <c r="K65" s="16"/>
      <c r="L65" s="16"/>
      <c r="M65" s="16"/>
      <c r="N65" s="73"/>
      <c r="O65" s="73"/>
      <c r="P65" s="13"/>
      <c r="Q65" s="130"/>
      <c r="R65" s="13"/>
      <c r="S65" s="13"/>
      <c r="T65" s="73"/>
      <c r="U65" s="13"/>
      <c r="V65" s="13"/>
      <c r="W65" s="13"/>
      <c r="X65" s="13"/>
      <c r="Y65" s="13"/>
    </row>
    <row r="66" spans="2:25" s="14" customFormat="1" ht="11.25">
      <c r="B66" s="15"/>
      <c r="C66" s="16"/>
      <c r="D66" s="16"/>
      <c r="E66" s="16"/>
      <c r="F66" s="17"/>
      <c r="G66" s="71"/>
      <c r="H66" s="16"/>
      <c r="I66" s="16"/>
      <c r="J66" s="71"/>
      <c r="K66" s="16"/>
      <c r="L66" s="16"/>
      <c r="M66" s="16"/>
      <c r="N66" s="73"/>
      <c r="O66" s="73"/>
      <c r="P66" s="13"/>
      <c r="Q66" s="130"/>
      <c r="R66" s="13"/>
      <c r="S66" s="13"/>
      <c r="T66" s="73"/>
      <c r="U66" s="13"/>
      <c r="V66" s="13"/>
      <c r="W66" s="13"/>
      <c r="X66" s="13"/>
      <c r="Y66" s="13"/>
    </row>
    <row r="67" spans="2:20" s="14" customFormat="1" ht="11.25">
      <c r="B67" s="15"/>
      <c r="C67" s="17"/>
      <c r="D67" s="17"/>
      <c r="E67" s="17"/>
      <c r="F67" s="17"/>
      <c r="G67" s="72"/>
      <c r="H67" s="17"/>
      <c r="I67" s="17"/>
      <c r="J67" s="72"/>
      <c r="K67" s="17"/>
      <c r="L67" s="17"/>
      <c r="M67" s="17"/>
      <c r="N67" s="74"/>
      <c r="O67" s="74"/>
      <c r="Q67" s="131"/>
      <c r="T67" s="74"/>
    </row>
    <row r="68" spans="2:20" s="14" customFormat="1" ht="11.25">
      <c r="B68" s="15"/>
      <c r="C68" s="17"/>
      <c r="D68" s="17"/>
      <c r="E68" s="17"/>
      <c r="F68" s="17"/>
      <c r="G68" s="72"/>
      <c r="H68" s="17"/>
      <c r="I68" s="17"/>
      <c r="J68" s="72"/>
      <c r="K68" s="17"/>
      <c r="L68" s="17"/>
      <c r="M68" s="17"/>
      <c r="N68" s="74"/>
      <c r="O68" s="74"/>
      <c r="Q68" s="131"/>
      <c r="T68" s="74"/>
    </row>
    <row r="69" spans="2:20" s="14" customFormat="1" ht="11.25">
      <c r="B69" s="15"/>
      <c r="C69" s="17"/>
      <c r="D69" s="17"/>
      <c r="E69" s="17"/>
      <c r="F69" s="17"/>
      <c r="G69" s="72"/>
      <c r="H69" s="17"/>
      <c r="I69" s="17"/>
      <c r="J69" s="72"/>
      <c r="K69" s="17"/>
      <c r="L69" s="17"/>
      <c r="M69" s="17"/>
      <c r="N69" s="74"/>
      <c r="O69" s="74"/>
      <c r="Q69" s="131"/>
      <c r="T69" s="74"/>
    </row>
    <row r="70" spans="2:20" s="14" customFormat="1" ht="11.25">
      <c r="B70" s="15"/>
      <c r="C70" s="17"/>
      <c r="D70" s="17"/>
      <c r="E70" s="17"/>
      <c r="F70" s="17"/>
      <c r="G70" s="72"/>
      <c r="H70" s="17"/>
      <c r="I70" s="17"/>
      <c r="J70" s="72"/>
      <c r="K70" s="17"/>
      <c r="L70" s="17"/>
      <c r="M70" s="17"/>
      <c r="N70" s="74"/>
      <c r="O70" s="74"/>
      <c r="Q70" s="131"/>
      <c r="T70" s="74"/>
    </row>
    <row r="71" spans="2:20" s="14" customFormat="1" ht="11.25">
      <c r="B71" s="15"/>
      <c r="C71" s="17"/>
      <c r="D71" s="17"/>
      <c r="E71" s="17"/>
      <c r="F71" s="17"/>
      <c r="G71" s="72"/>
      <c r="H71" s="17"/>
      <c r="I71" s="17"/>
      <c r="J71" s="72"/>
      <c r="K71" s="17"/>
      <c r="L71" s="17"/>
      <c r="M71" s="17"/>
      <c r="N71" s="74"/>
      <c r="O71" s="74"/>
      <c r="Q71" s="131"/>
      <c r="T71" s="74"/>
    </row>
    <row r="72" spans="2:20" s="14" customFormat="1" ht="11.25">
      <c r="B72" s="15"/>
      <c r="C72" s="17"/>
      <c r="D72" s="17"/>
      <c r="E72" s="17"/>
      <c r="F72" s="17"/>
      <c r="G72" s="72"/>
      <c r="H72" s="17"/>
      <c r="I72" s="17"/>
      <c r="J72" s="72"/>
      <c r="K72" s="17"/>
      <c r="L72" s="17"/>
      <c r="M72" s="17"/>
      <c r="N72" s="74"/>
      <c r="O72" s="74"/>
      <c r="Q72" s="131"/>
      <c r="T72" s="74"/>
    </row>
    <row r="73" spans="2:20" s="14" customFormat="1" ht="11.25">
      <c r="B73" s="15"/>
      <c r="C73" s="17"/>
      <c r="D73" s="17"/>
      <c r="E73" s="17"/>
      <c r="F73" s="17"/>
      <c r="G73" s="72"/>
      <c r="H73" s="17"/>
      <c r="I73" s="17"/>
      <c r="J73" s="72"/>
      <c r="K73" s="17"/>
      <c r="L73" s="17"/>
      <c r="M73" s="17"/>
      <c r="N73" s="74"/>
      <c r="O73" s="74"/>
      <c r="Q73" s="131"/>
      <c r="T73" s="74"/>
    </row>
    <row r="74" spans="2:20" s="14" customFormat="1" ht="11.25">
      <c r="B74" s="15"/>
      <c r="C74" s="17"/>
      <c r="D74" s="17"/>
      <c r="E74" s="17"/>
      <c r="F74" s="17"/>
      <c r="G74" s="72"/>
      <c r="H74" s="17"/>
      <c r="I74" s="17"/>
      <c r="J74" s="72"/>
      <c r="K74" s="17"/>
      <c r="L74" s="17"/>
      <c r="M74" s="17"/>
      <c r="N74" s="74"/>
      <c r="O74" s="74"/>
      <c r="Q74" s="131"/>
      <c r="T74" s="74"/>
    </row>
    <row r="75" spans="2:20" s="14" customFormat="1" ht="11.25">
      <c r="B75" s="15"/>
      <c r="C75" s="17"/>
      <c r="D75" s="17"/>
      <c r="E75" s="17"/>
      <c r="F75" s="17"/>
      <c r="G75" s="72"/>
      <c r="H75" s="17"/>
      <c r="I75" s="17"/>
      <c r="J75" s="72"/>
      <c r="K75" s="17"/>
      <c r="L75" s="17"/>
      <c r="M75" s="17"/>
      <c r="N75" s="74"/>
      <c r="O75" s="74"/>
      <c r="Q75" s="131"/>
      <c r="T75" s="74"/>
    </row>
    <row r="76" spans="2:20" s="14" customFormat="1" ht="11.25">
      <c r="B76" s="15"/>
      <c r="C76" s="17"/>
      <c r="D76" s="17"/>
      <c r="E76" s="17"/>
      <c r="F76" s="17"/>
      <c r="G76" s="72"/>
      <c r="H76" s="17"/>
      <c r="I76" s="17"/>
      <c r="J76" s="72"/>
      <c r="K76" s="17"/>
      <c r="L76" s="17"/>
      <c r="M76" s="17"/>
      <c r="N76" s="74"/>
      <c r="O76" s="74"/>
      <c r="Q76" s="131"/>
      <c r="T76" s="74"/>
    </row>
    <row r="77" spans="2:20" s="14" customFormat="1" ht="11.25">
      <c r="B77" s="15"/>
      <c r="C77" s="17"/>
      <c r="D77" s="17"/>
      <c r="E77" s="17"/>
      <c r="F77" s="17"/>
      <c r="G77" s="72"/>
      <c r="H77" s="17"/>
      <c r="I77" s="17"/>
      <c r="J77" s="72"/>
      <c r="K77" s="17"/>
      <c r="L77" s="17"/>
      <c r="M77" s="17"/>
      <c r="N77" s="74"/>
      <c r="O77" s="74"/>
      <c r="Q77" s="131"/>
      <c r="T77" s="74"/>
    </row>
    <row r="78" spans="2:20" s="14" customFormat="1" ht="11.25">
      <c r="B78" s="15"/>
      <c r="C78" s="17"/>
      <c r="D78" s="17"/>
      <c r="E78" s="17"/>
      <c r="F78" s="17"/>
      <c r="G78" s="72"/>
      <c r="H78" s="17"/>
      <c r="I78" s="17"/>
      <c r="J78" s="72"/>
      <c r="K78" s="17"/>
      <c r="L78" s="17"/>
      <c r="M78" s="17"/>
      <c r="N78" s="74"/>
      <c r="O78" s="74"/>
      <c r="Q78" s="131"/>
      <c r="T78" s="74"/>
    </row>
    <row r="79" spans="2:20" s="14" customFormat="1" ht="11.25">
      <c r="B79" s="15"/>
      <c r="C79" s="17"/>
      <c r="D79" s="17"/>
      <c r="E79" s="17"/>
      <c r="F79" s="17"/>
      <c r="G79" s="72"/>
      <c r="H79" s="17"/>
      <c r="I79" s="17"/>
      <c r="J79" s="72"/>
      <c r="K79" s="17"/>
      <c r="L79" s="17"/>
      <c r="M79" s="17"/>
      <c r="N79" s="74"/>
      <c r="O79" s="74"/>
      <c r="Q79" s="131"/>
      <c r="T79" s="74"/>
    </row>
    <row r="80" spans="2:20" s="14" customFormat="1" ht="11.25">
      <c r="B80" s="15"/>
      <c r="C80" s="17"/>
      <c r="D80" s="17"/>
      <c r="E80" s="17"/>
      <c r="F80" s="17"/>
      <c r="G80" s="72"/>
      <c r="H80" s="17"/>
      <c r="I80" s="17"/>
      <c r="J80" s="72"/>
      <c r="K80" s="17"/>
      <c r="L80" s="17"/>
      <c r="M80" s="17"/>
      <c r="N80" s="74"/>
      <c r="O80" s="74"/>
      <c r="Q80" s="131"/>
      <c r="T80" s="74"/>
    </row>
    <row r="81" spans="2:20" s="14" customFormat="1" ht="11.25">
      <c r="B81" s="15"/>
      <c r="C81" s="17"/>
      <c r="D81" s="17"/>
      <c r="E81" s="17"/>
      <c r="F81" s="17"/>
      <c r="G81" s="72"/>
      <c r="H81" s="17"/>
      <c r="I81" s="17"/>
      <c r="J81" s="72"/>
      <c r="K81" s="17"/>
      <c r="L81" s="17"/>
      <c r="M81" s="17"/>
      <c r="N81" s="74"/>
      <c r="O81" s="74"/>
      <c r="Q81" s="131"/>
      <c r="T81" s="74"/>
    </row>
    <row r="82" spans="2:20" s="14" customFormat="1" ht="11.25">
      <c r="B82" s="15"/>
      <c r="C82" s="17"/>
      <c r="D82" s="17"/>
      <c r="E82" s="17"/>
      <c r="F82" s="17"/>
      <c r="G82" s="72"/>
      <c r="H82" s="17"/>
      <c r="I82" s="17"/>
      <c r="J82" s="72"/>
      <c r="K82" s="17"/>
      <c r="L82" s="17"/>
      <c r="M82" s="17"/>
      <c r="N82" s="74"/>
      <c r="O82" s="74"/>
      <c r="Q82" s="131"/>
      <c r="T82" s="74"/>
    </row>
    <row r="83" spans="2:20" s="14" customFormat="1" ht="11.25">
      <c r="B83" s="15"/>
      <c r="C83" s="17"/>
      <c r="D83" s="17"/>
      <c r="E83" s="17"/>
      <c r="F83" s="17"/>
      <c r="G83" s="72"/>
      <c r="H83" s="17"/>
      <c r="I83" s="17"/>
      <c r="J83" s="72"/>
      <c r="K83" s="17"/>
      <c r="L83" s="17"/>
      <c r="M83" s="17"/>
      <c r="N83" s="74"/>
      <c r="O83" s="74"/>
      <c r="Q83" s="131"/>
      <c r="T83" s="74"/>
    </row>
    <row r="84" spans="2:20" s="14" customFormat="1" ht="11.25">
      <c r="B84" s="15"/>
      <c r="C84" s="17"/>
      <c r="D84" s="17"/>
      <c r="E84" s="17"/>
      <c r="F84" s="17"/>
      <c r="G84" s="72"/>
      <c r="H84" s="17"/>
      <c r="I84" s="17"/>
      <c r="J84" s="72"/>
      <c r="K84" s="17"/>
      <c r="L84" s="17"/>
      <c r="M84" s="17"/>
      <c r="N84" s="74"/>
      <c r="O84" s="74"/>
      <c r="Q84" s="131"/>
      <c r="T84" s="74"/>
    </row>
    <row r="85" spans="2:20" s="14" customFormat="1" ht="11.25">
      <c r="B85" s="15"/>
      <c r="C85" s="17"/>
      <c r="D85" s="17"/>
      <c r="E85" s="17"/>
      <c r="F85" s="17"/>
      <c r="G85" s="72"/>
      <c r="H85" s="17"/>
      <c r="I85" s="17"/>
      <c r="J85" s="72"/>
      <c r="K85" s="17"/>
      <c r="L85" s="17"/>
      <c r="M85" s="17"/>
      <c r="N85" s="74"/>
      <c r="O85" s="74"/>
      <c r="Q85" s="131"/>
      <c r="T85" s="74"/>
    </row>
    <row r="86" spans="2:20" s="14" customFormat="1" ht="11.25">
      <c r="B86" s="15"/>
      <c r="C86" s="17"/>
      <c r="D86" s="17"/>
      <c r="E86" s="17"/>
      <c r="F86" s="17"/>
      <c r="G86" s="72"/>
      <c r="H86" s="17"/>
      <c r="I86" s="17"/>
      <c r="J86" s="72"/>
      <c r="K86" s="17"/>
      <c r="L86" s="17"/>
      <c r="M86" s="17"/>
      <c r="N86" s="74"/>
      <c r="O86" s="74"/>
      <c r="Q86" s="131"/>
      <c r="T86" s="74"/>
    </row>
    <row r="87" spans="2:20" s="14" customFormat="1" ht="11.25">
      <c r="B87" s="15"/>
      <c r="C87" s="17"/>
      <c r="D87" s="17"/>
      <c r="E87" s="17"/>
      <c r="F87" s="17"/>
      <c r="G87" s="72"/>
      <c r="H87" s="17"/>
      <c r="I87" s="17"/>
      <c r="J87" s="72"/>
      <c r="K87" s="17"/>
      <c r="L87" s="17"/>
      <c r="M87" s="17"/>
      <c r="N87" s="74"/>
      <c r="O87" s="74"/>
      <c r="Q87" s="131"/>
      <c r="T87" s="74"/>
    </row>
    <row r="88" spans="2:20" s="14" customFormat="1" ht="11.25">
      <c r="B88" s="15"/>
      <c r="C88" s="17"/>
      <c r="D88" s="17"/>
      <c r="E88" s="17"/>
      <c r="F88" s="17"/>
      <c r="G88" s="72"/>
      <c r="H88" s="17"/>
      <c r="I88" s="17"/>
      <c r="J88" s="72"/>
      <c r="K88" s="17"/>
      <c r="L88" s="17"/>
      <c r="M88" s="17"/>
      <c r="N88" s="74"/>
      <c r="O88" s="74"/>
      <c r="Q88" s="131"/>
      <c r="T88" s="74"/>
    </row>
    <row r="89" spans="2:20" s="14" customFormat="1" ht="11.25">
      <c r="B89" s="15"/>
      <c r="C89" s="17"/>
      <c r="D89" s="17"/>
      <c r="E89" s="17"/>
      <c r="F89" s="17"/>
      <c r="G89" s="72"/>
      <c r="H89" s="17"/>
      <c r="I89" s="17"/>
      <c r="J89" s="72"/>
      <c r="K89" s="17"/>
      <c r="L89" s="17"/>
      <c r="M89" s="17"/>
      <c r="N89" s="74"/>
      <c r="O89" s="74"/>
      <c r="Q89" s="131"/>
      <c r="T89" s="74"/>
    </row>
    <row r="90" spans="2:20" s="14" customFormat="1" ht="11.25">
      <c r="B90" s="15"/>
      <c r="C90" s="17"/>
      <c r="D90" s="17"/>
      <c r="E90" s="17"/>
      <c r="F90" s="17"/>
      <c r="G90" s="72"/>
      <c r="H90" s="17"/>
      <c r="I90" s="17"/>
      <c r="J90" s="72"/>
      <c r="K90" s="17"/>
      <c r="L90" s="17"/>
      <c r="M90" s="17"/>
      <c r="N90" s="74"/>
      <c r="O90" s="74"/>
      <c r="Q90" s="131"/>
      <c r="T90" s="74"/>
    </row>
    <row r="91" spans="2:20" s="14" customFormat="1" ht="11.25">
      <c r="B91" s="15"/>
      <c r="C91" s="17"/>
      <c r="D91" s="17"/>
      <c r="E91" s="17"/>
      <c r="F91" s="17"/>
      <c r="G91" s="72"/>
      <c r="H91" s="17"/>
      <c r="I91" s="17"/>
      <c r="J91" s="72"/>
      <c r="K91" s="17"/>
      <c r="L91" s="17"/>
      <c r="M91" s="17"/>
      <c r="N91" s="74"/>
      <c r="O91" s="74"/>
      <c r="Q91" s="131"/>
      <c r="T91" s="74"/>
    </row>
    <row r="92" spans="2:20" s="14" customFormat="1" ht="11.25">
      <c r="B92" s="15"/>
      <c r="C92" s="17"/>
      <c r="D92" s="17"/>
      <c r="E92" s="17"/>
      <c r="F92" s="17"/>
      <c r="G92" s="72"/>
      <c r="H92" s="17"/>
      <c r="I92" s="17"/>
      <c r="J92" s="72"/>
      <c r="K92" s="17"/>
      <c r="L92" s="17"/>
      <c r="M92" s="17"/>
      <c r="N92" s="74"/>
      <c r="O92" s="74"/>
      <c r="Q92" s="131"/>
      <c r="T92" s="74"/>
    </row>
    <row r="93" spans="2:20" s="14" customFormat="1" ht="11.25">
      <c r="B93" s="15"/>
      <c r="C93" s="17"/>
      <c r="D93" s="17"/>
      <c r="E93" s="17"/>
      <c r="F93" s="17"/>
      <c r="G93" s="72"/>
      <c r="H93" s="17"/>
      <c r="I93" s="17"/>
      <c r="J93" s="72"/>
      <c r="K93" s="17"/>
      <c r="L93" s="17"/>
      <c r="M93" s="17"/>
      <c r="N93" s="74"/>
      <c r="O93" s="74"/>
      <c r="Q93" s="131"/>
      <c r="T93" s="74"/>
    </row>
    <row r="94" spans="2:20" s="14" customFormat="1" ht="11.25">
      <c r="B94" s="15"/>
      <c r="C94" s="17"/>
      <c r="D94" s="17"/>
      <c r="E94" s="17"/>
      <c r="F94" s="17"/>
      <c r="G94" s="72"/>
      <c r="H94" s="17"/>
      <c r="I94" s="17"/>
      <c r="J94" s="72"/>
      <c r="K94" s="17"/>
      <c r="L94" s="17"/>
      <c r="M94" s="17"/>
      <c r="N94" s="74"/>
      <c r="O94" s="74"/>
      <c r="Q94" s="131"/>
      <c r="T94" s="74"/>
    </row>
    <row r="95" spans="2:20" s="14" customFormat="1" ht="11.25">
      <c r="B95" s="15"/>
      <c r="C95" s="17"/>
      <c r="D95" s="17"/>
      <c r="E95" s="17"/>
      <c r="F95" s="17"/>
      <c r="G95" s="72"/>
      <c r="H95" s="17"/>
      <c r="I95" s="17"/>
      <c r="J95" s="72"/>
      <c r="K95" s="17"/>
      <c r="L95" s="17"/>
      <c r="M95" s="17"/>
      <c r="N95" s="74"/>
      <c r="O95" s="74"/>
      <c r="Q95" s="131"/>
      <c r="T95" s="74"/>
    </row>
    <row r="96" spans="2:20" s="14" customFormat="1" ht="11.25">
      <c r="B96" s="15"/>
      <c r="C96" s="17"/>
      <c r="D96" s="17"/>
      <c r="E96" s="17"/>
      <c r="F96" s="17"/>
      <c r="G96" s="72"/>
      <c r="H96" s="17"/>
      <c r="I96" s="17"/>
      <c r="J96" s="72"/>
      <c r="K96" s="17"/>
      <c r="L96" s="17"/>
      <c r="M96" s="17"/>
      <c r="N96" s="74"/>
      <c r="O96" s="74"/>
      <c r="Q96" s="131"/>
      <c r="T96" s="74"/>
    </row>
    <row r="97" spans="2:20" s="14" customFormat="1" ht="11.25">
      <c r="B97" s="15"/>
      <c r="C97" s="17"/>
      <c r="D97" s="17"/>
      <c r="E97" s="17"/>
      <c r="F97" s="17"/>
      <c r="G97" s="72"/>
      <c r="H97" s="17"/>
      <c r="I97" s="17"/>
      <c r="J97" s="72"/>
      <c r="K97" s="17"/>
      <c r="L97" s="17"/>
      <c r="M97" s="17"/>
      <c r="N97" s="74"/>
      <c r="O97" s="74"/>
      <c r="Q97" s="131"/>
      <c r="T97" s="74"/>
    </row>
    <row r="98" spans="2:20" s="14" customFormat="1" ht="11.25">
      <c r="B98" s="15"/>
      <c r="C98" s="17"/>
      <c r="D98" s="17"/>
      <c r="E98" s="17"/>
      <c r="F98" s="17"/>
      <c r="G98" s="72"/>
      <c r="H98" s="17"/>
      <c r="I98" s="17"/>
      <c r="J98" s="72"/>
      <c r="K98" s="17"/>
      <c r="L98" s="17"/>
      <c r="M98" s="17"/>
      <c r="N98" s="74"/>
      <c r="O98" s="74"/>
      <c r="Q98" s="131"/>
      <c r="T98" s="74"/>
    </row>
    <row r="99" spans="2:20" s="14" customFormat="1" ht="11.25">
      <c r="B99" s="15"/>
      <c r="C99" s="17"/>
      <c r="D99" s="17"/>
      <c r="E99" s="17"/>
      <c r="F99" s="17"/>
      <c r="G99" s="72"/>
      <c r="H99" s="17"/>
      <c r="I99" s="17"/>
      <c r="J99" s="72"/>
      <c r="K99" s="17"/>
      <c r="L99" s="17"/>
      <c r="M99" s="17"/>
      <c r="N99" s="74"/>
      <c r="O99" s="74"/>
      <c r="Q99" s="131"/>
      <c r="T99" s="74"/>
    </row>
    <row r="100" spans="2:20" s="14" customFormat="1" ht="11.25">
      <c r="B100" s="15"/>
      <c r="C100" s="17"/>
      <c r="D100" s="17"/>
      <c r="E100" s="17"/>
      <c r="F100" s="17"/>
      <c r="G100" s="72"/>
      <c r="H100" s="17"/>
      <c r="I100" s="17"/>
      <c r="J100" s="72"/>
      <c r="K100" s="17"/>
      <c r="L100" s="17"/>
      <c r="M100" s="17"/>
      <c r="N100" s="74"/>
      <c r="O100" s="74"/>
      <c r="Q100" s="131"/>
      <c r="T100" s="74"/>
    </row>
    <row r="101" spans="2:20" s="14" customFormat="1" ht="11.25">
      <c r="B101" s="15"/>
      <c r="C101" s="17"/>
      <c r="D101" s="17"/>
      <c r="E101" s="17"/>
      <c r="F101" s="17"/>
      <c r="G101" s="72"/>
      <c r="H101" s="17"/>
      <c r="I101" s="17"/>
      <c r="J101" s="72"/>
      <c r="K101" s="17"/>
      <c r="L101" s="17"/>
      <c r="M101" s="17"/>
      <c r="N101" s="74"/>
      <c r="O101" s="74"/>
      <c r="Q101" s="131"/>
      <c r="T101" s="74"/>
    </row>
    <row r="102" spans="2:20" s="14" customFormat="1" ht="11.25">
      <c r="B102" s="15"/>
      <c r="C102" s="17"/>
      <c r="D102" s="17"/>
      <c r="E102" s="17"/>
      <c r="F102" s="17"/>
      <c r="G102" s="72"/>
      <c r="H102" s="17"/>
      <c r="I102" s="17"/>
      <c r="J102" s="72"/>
      <c r="K102" s="17"/>
      <c r="L102" s="17"/>
      <c r="M102" s="17"/>
      <c r="N102" s="74"/>
      <c r="O102" s="74"/>
      <c r="Q102" s="131"/>
      <c r="T102" s="74"/>
    </row>
    <row r="103" spans="2:20" s="14" customFormat="1" ht="11.25">
      <c r="B103" s="15"/>
      <c r="C103" s="17"/>
      <c r="D103" s="17"/>
      <c r="E103" s="17"/>
      <c r="F103" s="17"/>
      <c r="G103" s="72"/>
      <c r="H103" s="17"/>
      <c r="I103" s="17"/>
      <c r="J103" s="72"/>
      <c r="K103" s="17"/>
      <c r="L103" s="17"/>
      <c r="M103" s="17"/>
      <c r="N103" s="74"/>
      <c r="O103" s="74"/>
      <c r="Q103" s="131"/>
      <c r="T103" s="74"/>
    </row>
    <row r="104" spans="2:20" s="14" customFormat="1" ht="11.25">
      <c r="B104" s="15"/>
      <c r="C104" s="17"/>
      <c r="D104" s="17"/>
      <c r="E104" s="17"/>
      <c r="F104" s="17"/>
      <c r="G104" s="72"/>
      <c r="H104" s="17"/>
      <c r="I104" s="17"/>
      <c r="J104" s="72"/>
      <c r="K104" s="17"/>
      <c r="L104" s="17"/>
      <c r="M104" s="17"/>
      <c r="N104" s="74"/>
      <c r="O104" s="74"/>
      <c r="Q104" s="131"/>
      <c r="T104" s="74"/>
    </row>
    <row r="105" spans="2:20" s="14" customFormat="1" ht="11.25">
      <c r="B105" s="15"/>
      <c r="C105" s="17"/>
      <c r="D105" s="17"/>
      <c r="E105" s="17"/>
      <c r="F105" s="17"/>
      <c r="G105" s="72"/>
      <c r="H105" s="17"/>
      <c r="I105" s="17"/>
      <c r="J105" s="72"/>
      <c r="K105" s="17"/>
      <c r="L105" s="17"/>
      <c r="M105" s="17"/>
      <c r="N105" s="74"/>
      <c r="O105" s="74"/>
      <c r="Q105" s="131"/>
      <c r="T105" s="74"/>
    </row>
    <row r="106" spans="2:20" s="14" customFormat="1" ht="11.25">
      <c r="B106" s="15"/>
      <c r="C106" s="17"/>
      <c r="D106" s="17"/>
      <c r="E106" s="17"/>
      <c r="F106" s="17"/>
      <c r="G106" s="72"/>
      <c r="H106" s="17"/>
      <c r="I106" s="17"/>
      <c r="J106" s="72"/>
      <c r="K106" s="17"/>
      <c r="L106" s="17"/>
      <c r="M106" s="17"/>
      <c r="N106" s="74"/>
      <c r="O106" s="74"/>
      <c r="Q106" s="131"/>
      <c r="T106" s="74"/>
    </row>
    <row r="107" spans="2:20" s="14" customFormat="1" ht="11.25">
      <c r="B107" s="15"/>
      <c r="C107" s="17"/>
      <c r="D107" s="17"/>
      <c r="E107" s="17"/>
      <c r="F107" s="17"/>
      <c r="G107" s="72"/>
      <c r="H107" s="17"/>
      <c r="I107" s="17"/>
      <c r="J107" s="72"/>
      <c r="K107" s="17"/>
      <c r="L107" s="17"/>
      <c r="M107" s="17"/>
      <c r="N107" s="74"/>
      <c r="O107" s="74"/>
      <c r="Q107" s="131"/>
      <c r="T107" s="74"/>
    </row>
    <row r="108" spans="2:20" s="14" customFormat="1" ht="11.25">
      <c r="B108" s="15"/>
      <c r="C108" s="17"/>
      <c r="D108" s="17"/>
      <c r="E108" s="17"/>
      <c r="F108" s="17"/>
      <c r="G108" s="72"/>
      <c r="H108" s="17"/>
      <c r="I108" s="17"/>
      <c r="J108" s="72"/>
      <c r="K108" s="17"/>
      <c r="L108" s="17"/>
      <c r="M108" s="17"/>
      <c r="N108" s="74"/>
      <c r="O108" s="74"/>
      <c r="Q108" s="131"/>
      <c r="T108" s="74"/>
    </row>
    <row r="109" spans="2:20" s="14" customFormat="1" ht="11.25">
      <c r="B109" s="15"/>
      <c r="C109" s="17"/>
      <c r="D109" s="17"/>
      <c r="E109" s="17"/>
      <c r="F109" s="17"/>
      <c r="G109" s="72"/>
      <c r="H109" s="17"/>
      <c r="I109" s="17"/>
      <c r="J109" s="72"/>
      <c r="K109" s="17"/>
      <c r="L109" s="17"/>
      <c r="M109" s="17"/>
      <c r="N109" s="74"/>
      <c r="O109" s="74"/>
      <c r="Q109" s="131"/>
      <c r="T109" s="74"/>
    </row>
    <row r="110" spans="2:20" s="14" customFormat="1" ht="11.25">
      <c r="B110" s="15"/>
      <c r="C110" s="17"/>
      <c r="D110" s="17"/>
      <c r="E110" s="17"/>
      <c r="F110" s="17"/>
      <c r="G110" s="72"/>
      <c r="H110" s="17"/>
      <c r="I110" s="17"/>
      <c r="J110" s="72"/>
      <c r="K110" s="17"/>
      <c r="L110" s="17"/>
      <c r="M110" s="17"/>
      <c r="N110" s="74"/>
      <c r="O110" s="74"/>
      <c r="Q110" s="131"/>
      <c r="T110" s="74"/>
    </row>
    <row r="111" spans="2:20" s="14" customFormat="1" ht="11.25">
      <c r="B111" s="15"/>
      <c r="C111" s="17"/>
      <c r="D111" s="17"/>
      <c r="E111" s="17"/>
      <c r="F111" s="17"/>
      <c r="G111" s="72"/>
      <c r="H111" s="17"/>
      <c r="I111" s="17"/>
      <c r="J111" s="72"/>
      <c r="K111" s="17"/>
      <c r="L111" s="17"/>
      <c r="M111" s="17"/>
      <c r="N111" s="74"/>
      <c r="O111" s="74"/>
      <c r="Q111" s="131"/>
      <c r="T111" s="74"/>
    </row>
    <row r="112" spans="2:20" s="14" customFormat="1" ht="11.25">
      <c r="B112" s="15"/>
      <c r="C112" s="17"/>
      <c r="D112" s="17"/>
      <c r="E112" s="17"/>
      <c r="F112" s="17"/>
      <c r="G112" s="72"/>
      <c r="H112" s="17"/>
      <c r="I112" s="17"/>
      <c r="J112" s="72"/>
      <c r="K112" s="17"/>
      <c r="L112" s="17"/>
      <c r="M112" s="17"/>
      <c r="N112" s="74"/>
      <c r="O112" s="74"/>
      <c r="Q112" s="131"/>
      <c r="T112" s="74"/>
    </row>
    <row r="113" spans="2:20" s="14" customFormat="1" ht="11.25">
      <c r="B113" s="15"/>
      <c r="C113" s="17"/>
      <c r="D113" s="17"/>
      <c r="E113" s="17"/>
      <c r="F113" s="17"/>
      <c r="G113" s="72"/>
      <c r="H113" s="17"/>
      <c r="I113" s="17"/>
      <c r="J113" s="72"/>
      <c r="K113" s="17"/>
      <c r="L113" s="17"/>
      <c r="M113" s="17"/>
      <c r="N113" s="74"/>
      <c r="O113" s="74"/>
      <c r="Q113" s="131"/>
      <c r="T113" s="74"/>
    </row>
    <row r="114" spans="2:20" s="14" customFormat="1" ht="11.25">
      <c r="B114" s="15"/>
      <c r="C114" s="17"/>
      <c r="D114" s="17"/>
      <c r="E114" s="17"/>
      <c r="F114" s="17"/>
      <c r="G114" s="72"/>
      <c r="H114" s="17"/>
      <c r="I114" s="17"/>
      <c r="J114" s="72"/>
      <c r="K114" s="17"/>
      <c r="L114" s="17"/>
      <c r="M114" s="17"/>
      <c r="N114" s="74"/>
      <c r="O114" s="74"/>
      <c r="Q114" s="131"/>
      <c r="T114" s="74"/>
    </row>
    <row r="115" spans="2:20" s="14" customFormat="1" ht="11.25">
      <c r="B115" s="15"/>
      <c r="C115" s="17"/>
      <c r="D115" s="17"/>
      <c r="E115" s="17"/>
      <c r="F115" s="17"/>
      <c r="G115" s="72"/>
      <c r="H115" s="17"/>
      <c r="I115" s="17"/>
      <c r="J115" s="72"/>
      <c r="K115" s="17"/>
      <c r="L115" s="17"/>
      <c r="M115" s="17"/>
      <c r="N115" s="74"/>
      <c r="O115" s="74"/>
      <c r="Q115" s="131"/>
      <c r="T115" s="74"/>
    </row>
    <row r="116" spans="2:20" s="14" customFormat="1" ht="11.25">
      <c r="B116" s="15"/>
      <c r="C116" s="17"/>
      <c r="D116" s="17"/>
      <c r="E116" s="17"/>
      <c r="F116" s="17"/>
      <c r="G116" s="72"/>
      <c r="H116" s="17"/>
      <c r="I116" s="17"/>
      <c r="J116" s="72"/>
      <c r="K116" s="17"/>
      <c r="L116" s="17"/>
      <c r="M116" s="17"/>
      <c r="N116" s="74"/>
      <c r="O116" s="74"/>
      <c r="Q116" s="131"/>
      <c r="T116" s="74"/>
    </row>
    <row r="117" spans="2:20" s="14" customFormat="1" ht="11.25">
      <c r="B117" s="15"/>
      <c r="C117" s="17"/>
      <c r="D117" s="17"/>
      <c r="E117" s="17"/>
      <c r="F117" s="17"/>
      <c r="G117" s="72"/>
      <c r="H117" s="17"/>
      <c r="I117" s="17"/>
      <c r="J117" s="72"/>
      <c r="K117" s="17"/>
      <c r="L117" s="17"/>
      <c r="M117" s="17"/>
      <c r="N117" s="74"/>
      <c r="O117" s="74"/>
      <c r="Q117" s="131"/>
      <c r="T117" s="74"/>
    </row>
    <row r="118" spans="2:20" s="14" customFormat="1" ht="11.25">
      <c r="B118" s="15"/>
      <c r="C118" s="17"/>
      <c r="D118" s="17"/>
      <c r="E118" s="17"/>
      <c r="F118" s="17"/>
      <c r="G118" s="72"/>
      <c r="H118" s="17"/>
      <c r="I118" s="17"/>
      <c r="J118" s="72"/>
      <c r="K118" s="17"/>
      <c r="L118" s="17"/>
      <c r="M118" s="17"/>
      <c r="N118" s="74"/>
      <c r="O118" s="74"/>
      <c r="Q118" s="131"/>
      <c r="T118" s="74"/>
    </row>
    <row r="119" spans="2:20" s="14" customFormat="1" ht="11.25">
      <c r="B119" s="15"/>
      <c r="C119" s="17"/>
      <c r="D119" s="17"/>
      <c r="E119" s="17"/>
      <c r="F119" s="17"/>
      <c r="G119" s="72"/>
      <c r="H119" s="17"/>
      <c r="I119" s="17"/>
      <c r="J119" s="72"/>
      <c r="K119" s="17"/>
      <c r="L119" s="17"/>
      <c r="M119" s="17"/>
      <c r="N119" s="74"/>
      <c r="O119" s="74"/>
      <c r="Q119" s="131"/>
      <c r="T119" s="74"/>
    </row>
    <row r="120" spans="2:20" s="14" customFormat="1" ht="11.25">
      <c r="B120" s="15"/>
      <c r="C120" s="17"/>
      <c r="D120" s="17"/>
      <c r="E120" s="17"/>
      <c r="F120" s="17"/>
      <c r="G120" s="72"/>
      <c r="H120" s="17"/>
      <c r="I120" s="17"/>
      <c r="J120" s="72"/>
      <c r="K120" s="17"/>
      <c r="L120" s="17"/>
      <c r="M120" s="17"/>
      <c r="N120" s="74"/>
      <c r="O120" s="74"/>
      <c r="Q120" s="131"/>
      <c r="T120" s="74"/>
    </row>
    <row r="121" spans="2:20" s="14" customFormat="1" ht="11.25">
      <c r="B121" s="15"/>
      <c r="C121" s="17"/>
      <c r="D121" s="17"/>
      <c r="E121" s="17"/>
      <c r="F121" s="17"/>
      <c r="G121" s="72"/>
      <c r="H121" s="17"/>
      <c r="I121" s="17"/>
      <c r="J121" s="72"/>
      <c r="K121" s="17"/>
      <c r="L121" s="17"/>
      <c r="M121" s="17"/>
      <c r="N121" s="74"/>
      <c r="O121" s="74"/>
      <c r="Q121" s="131"/>
      <c r="T121" s="74"/>
    </row>
    <row r="122" spans="2:20" s="14" customFormat="1" ht="11.25">
      <c r="B122" s="15"/>
      <c r="C122" s="17"/>
      <c r="D122" s="17"/>
      <c r="E122" s="17"/>
      <c r="F122" s="17"/>
      <c r="G122" s="72"/>
      <c r="H122" s="17"/>
      <c r="I122" s="17"/>
      <c r="J122" s="72"/>
      <c r="K122" s="17"/>
      <c r="L122" s="17"/>
      <c r="M122" s="17"/>
      <c r="N122" s="74"/>
      <c r="O122" s="74"/>
      <c r="Q122" s="131"/>
      <c r="T122" s="74"/>
    </row>
    <row r="123" spans="2:20" s="14" customFormat="1" ht="11.25">
      <c r="B123" s="15"/>
      <c r="C123" s="17"/>
      <c r="D123" s="17"/>
      <c r="E123" s="17"/>
      <c r="F123" s="17"/>
      <c r="G123" s="72"/>
      <c r="H123" s="17"/>
      <c r="I123" s="17"/>
      <c r="J123" s="72"/>
      <c r="K123" s="17"/>
      <c r="L123" s="17"/>
      <c r="M123" s="17"/>
      <c r="N123" s="74"/>
      <c r="O123" s="74"/>
      <c r="Q123" s="131"/>
      <c r="T123" s="74"/>
    </row>
    <row r="124" spans="2:20" s="14" customFormat="1" ht="11.25">
      <c r="B124" s="15"/>
      <c r="C124" s="17"/>
      <c r="D124" s="17"/>
      <c r="E124" s="17"/>
      <c r="F124" s="17"/>
      <c r="G124" s="72"/>
      <c r="H124" s="17"/>
      <c r="I124" s="17"/>
      <c r="J124" s="72"/>
      <c r="K124" s="17"/>
      <c r="L124" s="17"/>
      <c r="M124" s="17"/>
      <c r="N124" s="74"/>
      <c r="O124" s="74"/>
      <c r="Q124" s="131"/>
      <c r="T124" s="74"/>
    </row>
    <row r="125" spans="2:20" s="14" customFormat="1" ht="11.25">
      <c r="B125" s="15"/>
      <c r="C125" s="17"/>
      <c r="D125" s="17"/>
      <c r="E125" s="17"/>
      <c r="F125" s="17"/>
      <c r="G125" s="72"/>
      <c r="H125" s="17"/>
      <c r="I125" s="17"/>
      <c r="J125" s="72"/>
      <c r="K125" s="17"/>
      <c r="L125" s="17"/>
      <c r="M125" s="17"/>
      <c r="N125" s="74"/>
      <c r="O125" s="74"/>
      <c r="Q125" s="131"/>
      <c r="T125" s="74"/>
    </row>
    <row r="126" spans="2:20" s="14" customFormat="1" ht="11.25">
      <c r="B126" s="15"/>
      <c r="C126" s="17"/>
      <c r="D126" s="17"/>
      <c r="E126" s="17"/>
      <c r="F126" s="17"/>
      <c r="G126" s="72"/>
      <c r="H126" s="17"/>
      <c r="I126" s="17"/>
      <c r="J126" s="72"/>
      <c r="K126" s="17"/>
      <c r="L126" s="17"/>
      <c r="M126" s="17"/>
      <c r="N126" s="74"/>
      <c r="O126" s="74"/>
      <c r="Q126" s="131"/>
      <c r="T126" s="74"/>
    </row>
    <row r="127" spans="2:20" s="14" customFormat="1" ht="11.25">
      <c r="B127" s="15"/>
      <c r="C127" s="17"/>
      <c r="D127" s="17"/>
      <c r="E127" s="17"/>
      <c r="F127" s="17"/>
      <c r="G127" s="72"/>
      <c r="H127" s="17"/>
      <c r="I127" s="17"/>
      <c r="J127" s="72"/>
      <c r="K127" s="17"/>
      <c r="L127" s="17"/>
      <c r="M127" s="17"/>
      <c r="N127" s="74"/>
      <c r="O127" s="74"/>
      <c r="Q127" s="131"/>
      <c r="T127" s="74"/>
    </row>
    <row r="128" spans="2:20" s="14" customFormat="1" ht="11.25">
      <c r="B128" s="15"/>
      <c r="C128" s="17"/>
      <c r="D128" s="17"/>
      <c r="E128" s="17"/>
      <c r="F128" s="17"/>
      <c r="G128" s="72"/>
      <c r="H128" s="17"/>
      <c r="I128" s="17"/>
      <c r="J128" s="72"/>
      <c r="K128" s="17"/>
      <c r="L128" s="17"/>
      <c r="M128" s="17"/>
      <c r="N128" s="74"/>
      <c r="O128" s="74"/>
      <c r="Q128" s="131"/>
      <c r="T128" s="74"/>
    </row>
    <row r="129" spans="2:20" s="14" customFormat="1" ht="11.25">
      <c r="B129" s="15"/>
      <c r="C129" s="17"/>
      <c r="D129" s="17"/>
      <c r="E129" s="17"/>
      <c r="F129" s="17"/>
      <c r="G129" s="72"/>
      <c r="H129" s="17"/>
      <c r="I129" s="17"/>
      <c r="J129" s="72"/>
      <c r="K129" s="17"/>
      <c r="L129" s="17"/>
      <c r="M129" s="17"/>
      <c r="N129" s="74"/>
      <c r="O129" s="74"/>
      <c r="Q129" s="131"/>
      <c r="T129" s="74"/>
    </row>
    <row r="130" spans="2:20" s="14" customFormat="1" ht="11.25">
      <c r="B130" s="15"/>
      <c r="C130" s="17"/>
      <c r="D130" s="17"/>
      <c r="E130" s="17"/>
      <c r="F130" s="17"/>
      <c r="G130" s="72"/>
      <c r="H130" s="17"/>
      <c r="I130" s="17"/>
      <c r="J130" s="72"/>
      <c r="K130" s="17"/>
      <c r="L130" s="17"/>
      <c r="M130" s="17"/>
      <c r="N130" s="74"/>
      <c r="O130" s="74"/>
      <c r="Q130" s="131"/>
      <c r="T130" s="74"/>
    </row>
    <row r="131" spans="2:20" s="14" customFormat="1" ht="11.25">
      <c r="B131" s="15"/>
      <c r="C131" s="17"/>
      <c r="D131" s="17"/>
      <c r="E131" s="17"/>
      <c r="F131" s="17"/>
      <c r="G131" s="72"/>
      <c r="H131" s="17"/>
      <c r="I131" s="17"/>
      <c r="J131" s="72"/>
      <c r="K131" s="17"/>
      <c r="L131" s="17"/>
      <c r="M131" s="17"/>
      <c r="N131" s="74"/>
      <c r="O131" s="74"/>
      <c r="Q131" s="131"/>
      <c r="T131" s="74"/>
    </row>
    <row r="132" spans="2:20" s="14" customFormat="1" ht="11.25">
      <c r="B132" s="15"/>
      <c r="C132" s="17"/>
      <c r="D132" s="17"/>
      <c r="E132" s="17"/>
      <c r="F132" s="17"/>
      <c r="G132" s="72"/>
      <c r="H132" s="17"/>
      <c r="I132" s="17"/>
      <c r="J132" s="72"/>
      <c r="K132" s="17"/>
      <c r="L132" s="17"/>
      <c r="M132" s="17"/>
      <c r="N132" s="74"/>
      <c r="O132" s="74"/>
      <c r="Q132" s="131"/>
      <c r="T132" s="74"/>
    </row>
    <row r="133" spans="2:20" s="14" customFormat="1" ht="11.25">
      <c r="B133" s="15"/>
      <c r="C133" s="17"/>
      <c r="D133" s="17"/>
      <c r="E133" s="17"/>
      <c r="F133" s="17"/>
      <c r="G133" s="72"/>
      <c r="H133" s="17"/>
      <c r="I133" s="17"/>
      <c r="J133" s="72"/>
      <c r="K133" s="17"/>
      <c r="L133" s="17"/>
      <c r="M133" s="17"/>
      <c r="N133" s="74"/>
      <c r="O133" s="74"/>
      <c r="Q133" s="131"/>
      <c r="T133" s="74"/>
    </row>
    <row r="134" spans="2:20" s="14" customFormat="1" ht="11.25">
      <c r="B134" s="15"/>
      <c r="C134" s="17"/>
      <c r="D134" s="17"/>
      <c r="E134" s="17"/>
      <c r="F134" s="17"/>
      <c r="G134" s="72"/>
      <c r="H134" s="17"/>
      <c r="I134" s="17"/>
      <c r="J134" s="72"/>
      <c r="K134" s="17"/>
      <c r="L134" s="17"/>
      <c r="M134" s="17"/>
      <c r="N134" s="74"/>
      <c r="O134" s="74"/>
      <c r="Q134" s="131"/>
      <c r="T134" s="74"/>
    </row>
    <row r="135" spans="2:20" s="14" customFormat="1" ht="11.25">
      <c r="B135" s="15"/>
      <c r="C135" s="17"/>
      <c r="D135" s="17"/>
      <c r="E135" s="17"/>
      <c r="F135" s="17"/>
      <c r="G135" s="72"/>
      <c r="H135" s="17"/>
      <c r="I135" s="17"/>
      <c r="J135" s="72"/>
      <c r="K135" s="17"/>
      <c r="L135" s="17"/>
      <c r="M135" s="17"/>
      <c r="N135" s="74"/>
      <c r="O135" s="74"/>
      <c r="Q135" s="131"/>
      <c r="T135" s="74"/>
    </row>
    <row r="136" spans="2:20" s="14" customFormat="1" ht="11.25">
      <c r="B136" s="15"/>
      <c r="C136" s="17"/>
      <c r="D136" s="17"/>
      <c r="E136" s="17"/>
      <c r="F136" s="17"/>
      <c r="G136" s="72"/>
      <c r="H136" s="17"/>
      <c r="I136" s="17"/>
      <c r="J136" s="72"/>
      <c r="K136" s="17"/>
      <c r="L136" s="17"/>
      <c r="M136" s="17"/>
      <c r="N136" s="74"/>
      <c r="O136" s="74"/>
      <c r="Q136" s="131"/>
      <c r="T136" s="74"/>
    </row>
    <row r="137" spans="2:20" s="14" customFormat="1" ht="11.25">
      <c r="B137" s="15"/>
      <c r="C137" s="17"/>
      <c r="D137" s="17"/>
      <c r="E137" s="17"/>
      <c r="F137" s="17"/>
      <c r="G137" s="72"/>
      <c r="H137" s="17"/>
      <c r="I137" s="17"/>
      <c r="J137" s="72"/>
      <c r="K137" s="17"/>
      <c r="L137" s="17"/>
      <c r="M137" s="17"/>
      <c r="N137" s="74"/>
      <c r="O137" s="74"/>
      <c r="Q137" s="131"/>
      <c r="T137" s="74"/>
    </row>
    <row r="138" spans="2:20" s="14" customFormat="1" ht="11.25">
      <c r="B138" s="15"/>
      <c r="C138" s="17"/>
      <c r="D138" s="17"/>
      <c r="E138" s="17"/>
      <c r="F138" s="17"/>
      <c r="G138" s="72"/>
      <c r="H138" s="17"/>
      <c r="I138" s="17"/>
      <c r="J138" s="72"/>
      <c r="K138" s="17"/>
      <c r="L138" s="17"/>
      <c r="M138" s="17"/>
      <c r="N138" s="74"/>
      <c r="O138" s="74"/>
      <c r="Q138" s="131"/>
      <c r="T138" s="74"/>
    </row>
    <row r="139" spans="2:20" s="14" customFormat="1" ht="11.25">
      <c r="B139" s="15"/>
      <c r="C139" s="17"/>
      <c r="D139" s="17"/>
      <c r="E139" s="17"/>
      <c r="F139" s="17"/>
      <c r="G139" s="72"/>
      <c r="H139" s="17"/>
      <c r="I139" s="17"/>
      <c r="J139" s="72"/>
      <c r="K139" s="17"/>
      <c r="L139" s="17"/>
      <c r="M139" s="17"/>
      <c r="N139" s="74"/>
      <c r="O139" s="74"/>
      <c r="Q139" s="131"/>
      <c r="T139" s="74"/>
    </row>
    <row r="140" spans="2:20" s="14" customFormat="1" ht="11.25">
      <c r="B140" s="15"/>
      <c r="C140" s="17"/>
      <c r="D140" s="17"/>
      <c r="E140" s="17"/>
      <c r="F140" s="17"/>
      <c r="G140" s="72"/>
      <c r="H140" s="17"/>
      <c r="I140" s="17"/>
      <c r="J140" s="72"/>
      <c r="K140" s="17"/>
      <c r="L140" s="17"/>
      <c r="M140" s="17"/>
      <c r="N140" s="74"/>
      <c r="O140" s="74"/>
      <c r="Q140" s="131"/>
      <c r="T140" s="74"/>
    </row>
    <row r="141" spans="2:20" s="14" customFormat="1" ht="11.25">
      <c r="B141" s="15"/>
      <c r="C141" s="17"/>
      <c r="D141" s="17"/>
      <c r="E141" s="17"/>
      <c r="F141" s="17"/>
      <c r="G141" s="72"/>
      <c r="H141" s="17"/>
      <c r="I141" s="17"/>
      <c r="J141" s="72"/>
      <c r="K141" s="17"/>
      <c r="L141" s="17"/>
      <c r="M141" s="17"/>
      <c r="N141" s="74"/>
      <c r="O141" s="74"/>
      <c r="Q141" s="131"/>
      <c r="T141" s="74"/>
    </row>
    <row r="142" spans="2:20" s="14" customFormat="1" ht="11.25">
      <c r="B142" s="15"/>
      <c r="C142" s="17"/>
      <c r="D142" s="17"/>
      <c r="E142" s="17"/>
      <c r="F142" s="17"/>
      <c r="G142" s="72"/>
      <c r="H142" s="17"/>
      <c r="I142" s="17"/>
      <c r="J142" s="72"/>
      <c r="K142" s="17"/>
      <c r="L142" s="17"/>
      <c r="M142" s="17"/>
      <c r="N142" s="74"/>
      <c r="O142" s="74"/>
      <c r="Q142" s="131"/>
      <c r="T142" s="74"/>
    </row>
    <row r="143" spans="2:20" s="14" customFormat="1" ht="11.25">
      <c r="B143" s="15"/>
      <c r="C143" s="17"/>
      <c r="D143" s="17"/>
      <c r="E143" s="17"/>
      <c r="F143" s="17"/>
      <c r="G143" s="72"/>
      <c r="H143" s="17"/>
      <c r="I143" s="17"/>
      <c r="J143" s="72"/>
      <c r="K143" s="17"/>
      <c r="L143" s="17"/>
      <c r="M143" s="17"/>
      <c r="N143" s="74"/>
      <c r="O143" s="74"/>
      <c r="Q143" s="131"/>
      <c r="T143" s="74"/>
    </row>
    <row r="144" spans="2:20" s="14" customFormat="1" ht="11.25">
      <c r="B144" s="15"/>
      <c r="C144" s="17"/>
      <c r="D144" s="17"/>
      <c r="E144" s="17"/>
      <c r="F144" s="17"/>
      <c r="G144" s="72"/>
      <c r="H144" s="17"/>
      <c r="I144" s="17"/>
      <c r="J144" s="72"/>
      <c r="K144" s="17"/>
      <c r="L144" s="17"/>
      <c r="M144" s="17"/>
      <c r="N144" s="74"/>
      <c r="O144" s="74"/>
      <c r="Q144" s="131"/>
      <c r="T144" s="74"/>
    </row>
    <row r="145" spans="2:20" s="14" customFormat="1" ht="11.25">
      <c r="B145" s="15"/>
      <c r="C145" s="17"/>
      <c r="D145" s="17"/>
      <c r="E145" s="17"/>
      <c r="F145" s="17"/>
      <c r="G145" s="72"/>
      <c r="H145" s="17"/>
      <c r="I145" s="17"/>
      <c r="J145" s="72"/>
      <c r="K145" s="17"/>
      <c r="L145" s="17"/>
      <c r="M145" s="17"/>
      <c r="N145" s="74"/>
      <c r="O145" s="74"/>
      <c r="Q145" s="131"/>
      <c r="T145" s="74"/>
    </row>
    <row r="146" spans="2:20" s="14" customFormat="1" ht="11.25">
      <c r="B146" s="15"/>
      <c r="C146" s="17"/>
      <c r="D146" s="17"/>
      <c r="E146" s="17"/>
      <c r="F146" s="17"/>
      <c r="G146" s="72"/>
      <c r="H146" s="17"/>
      <c r="I146" s="17"/>
      <c r="J146" s="72"/>
      <c r="K146" s="17"/>
      <c r="L146" s="17"/>
      <c r="M146" s="17"/>
      <c r="N146" s="74"/>
      <c r="O146" s="74"/>
      <c r="Q146" s="131"/>
      <c r="T146" s="74"/>
    </row>
    <row r="147" spans="2:20" s="14" customFormat="1" ht="11.25">
      <c r="B147" s="15"/>
      <c r="C147" s="17"/>
      <c r="D147" s="17"/>
      <c r="E147" s="17"/>
      <c r="F147" s="17"/>
      <c r="G147" s="72"/>
      <c r="H147" s="17"/>
      <c r="I147" s="17"/>
      <c r="J147" s="72"/>
      <c r="K147" s="17"/>
      <c r="L147" s="17"/>
      <c r="M147" s="17"/>
      <c r="N147" s="74"/>
      <c r="O147" s="74"/>
      <c r="Q147" s="131"/>
      <c r="T147" s="74"/>
    </row>
    <row r="148" spans="2:20" s="14" customFormat="1" ht="11.25">
      <c r="B148" s="15"/>
      <c r="C148" s="17"/>
      <c r="D148" s="17"/>
      <c r="E148" s="17"/>
      <c r="F148" s="17"/>
      <c r="G148" s="72"/>
      <c r="H148" s="17"/>
      <c r="I148" s="17"/>
      <c r="J148" s="72"/>
      <c r="K148" s="17"/>
      <c r="L148" s="17"/>
      <c r="M148" s="17"/>
      <c r="N148" s="74"/>
      <c r="O148" s="74"/>
      <c r="Q148" s="131"/>
      <c r="T148" s="74"/>
    </row>
    <row r="149" spans="2:20" s="14" customFormat="1" ht="11.25">
      <c r="B149" s="15"/>
      <c r="C149" s="17"/>
      <c r="D149" s="17"/>
      <c r="E149" s="17"/>
      <c r="F149" s="17"/>
      <c r="G149" s="72"/>
      <c r="H149" s="17"/>
      <c r="I149" s="17"/>
      <c r="J149" s="72"/>
      <c r="K149" s="17"/>
      <c r="L149" s="17"/>
      <c r="M149" s="17"/>
      <c r="N149" s="74"/>
      <c r="O149" s="74"/>
      <c r="Q149" s="131"/>
      <c r="T149" s="74"/>
    </row>
    <row r="150" spans="2:20" s="14" customFormat="1" ht="11.25">
      <c r="B150" s="15"/>
      <c r="C150" s="17"/>
      <c r="D150" s="17"/>
      <c r="E150" s="17"/>
      <c r="F150" s="17"/>
      <c r="G150" s="72"/>
      <c r="H150" s="17"/>
      <c r="I150" s="17"/>
      <c r="J150" s="72"/>
      <c r="K150" s="17"/>
      <c r="L150" s="17"/>
      <c r="M150" s="17"/>
      <c r="N150" s="74"/>
      <c r="O150" s="74"/>
      <c r="Q150" s="131"/>
      <c r="T150" s="74"/>
    </row>
    <row r="151" spans="2:20" s="14" customFormat="1" ht="11.25">
      <c r="B151" s="15"/>
      <c r="C151" s="17"/>
      <c r="D151" s="17"/>
      <c r="E151" s="17"/>
      <c r="F151" s="17"/>
      <c r="G151" s="72"/>
      <c r="H151" s="17"/>
      <c r="I151" s="17"/>
      <c r="J151" s="72"/>
      <c r="K151" s="17"/>
      <c r="L151" s="17"/>
      <c r="M151" s="17"/>
      <c r="N151" s="74"/>
      <c r="O151" s="74"/>
      <c r="Q151" s="131"/>
      <c r="T151" s="74"/>
    </row>
    <row r="152" spans="2:20" s="14" customFormat="1" ht="11.25">
      <c r="B152" s="15"/>
      <c r="C152" s="17"/>
      <c r="D152" s="17"/>
      <c r="E152" s="17"/>
      <c r="F152" s="17"/>
      <c r="G152" s="72"/>
      <c r="H152" s="17"/>
      <c r="I152" s="17"/>
      <c r="J152" s="72"/>
      <c r="K152" s="17"/>
      <c r="L152" s="17"/>
      <c r="M152" s="17"/>
      <c r="N152" s="74"/>
      <c r="O152" s="74"/>
      <c r="Q152" s="131"/>
      <c r="T152" s="74"/>
    </row>
    <row r="153" spans="2:20" s="14" customFormat="1" ht="11.25">
      <c r="B153" s="15"/>
      <c r="C153" s="17"/>
      <c r="D153" s="17"/>
      <c r="E153" s="17"/>
      <c r="F153" s="17"/>
      <c r="G153" s="72"/>
      <c r="H153" s="17"/>
      <c r="I153" s="17"/>
      <c r="J153" s="72"/>
      <c r="K153" s="17"/>
      <c r="L153" s="17"/>
      <c r="M153" s="17"/>
      <c r="N153" s="74"/>
      <c r="O153" s="74"/>
      <c r="Q153" s="131"/>
      <c r="T153" s="74"/>
    </row>
    <row r="154" spans="2:20" s="14" customFormat="1" ht="11.25">
      <c r="B154" s="15"/>
      <c r="C154" s="17"/>
      <c r="D154" s="17"/>
      <c r="E154" s="17"/>
      <c r="F154" s="17"/>
      <c r="G154" s="72"/>
      <c r="H154" s="17"/>
      <c r="I154" s="17"/>
      <c r="J154" s="72"/>
      <c r="K154" s="17"/>
      <c r="L154" s="17"/>
      <c r="M154" s="17"/>
      <c r="N154" s="74"/>
      <c r="O154" s="74"/>
      <c r="Q154" s="131"/>
      <c r="T154" s="74"/>
    </row>
    <row r="155" spans="2:20" s="14" customFormat="1" ht="11.25">
      <c r="B155" s="15"/>
      <c r="C155" s="17"/>
      <c r="D155" s="17"/>
      <c r="E155" s="17"/>
      <c r="F155" s="17"/>
      <c r="G155" s="72"/>
      <c r="H155" s="17"/>
      <c r="I155" s="17"/>
      <c r="J155" s="72"/>
      <c r="K155" s="17"/>
      <c r="L155" s="17"/>
      <c r="M155" s="17"/>
      <c r="N155" s="74"/>
      <c r="O155" s="74"/>
      <c r="Q155" s="131"/>
      <c r="T155" s="74"/>
    </row>
    <row r="156" spans="2:20" s="14" customFormat="1" ht="11.25">
      <c r="B156" s="15"/>
      <c r="C156" s="17"/>
      <c r="D156" s="17"/>
      <c r="E156" s="17"/>
      <c r="F156" s="17"/>
      <c r="G156" s="72"/>
      <c r="H156" s="17"/>
      <c r="I156" s="17"/>
      <c r="J156" s="72"/>
      <c r="K156" s="17"/>
      <c r="L156" s="17"/>
      <c r="M156" s="17"/>
      <c r="N156" s="74"/>
      <c r="O156" s="74"/>
      <c r="Q156" s="131"/>
      <c r="T156" s="74"/>
    </row>
    <row r="157" spans="2:20" s="14" customFormat="1" ht="11.25">
      <c r="B157" s="15"/>
      <c r="C157" s="17"/>
      <c r="D157" s="17"/>
      <c r="E157" s="17"/>
      <c r="F157" s="17"/>
      <c r="G157" s="72"/>
      <c r="H157" s="17"/>
      <c r="I157" s="17"/>
      <c r="J157" s="72"/>
      <c r="K157" s="17"/>
      <c r="L157" s="17"/>
      <c r="M157" s="17"/>
      <c r="N157" s="74"/>
      <c r="O157" s="74"/>
      <c r="Q157" s="131"/>
      <c r="T157" s="74"/>
    </row>
    <row r="158" spans="2:20" s="14" customFormat="1" ht="11.25">
      <c r="B158" s="15"/>
      <c r="C158" s="17"/>
      <c r="D158" s="17"/>
      <c r="E158" s="17"/>
      <c r="F158" s="17"/>
      <c r="G158" s="72"/>
      <c r="H158" s="17"/>
      <c r="I158" s="17"/>
      <c r="J158" s="72"/>
      <c r="K158" s="17"/>
      <c r="L158" s="17"/>
      <c r="M158" s="17"/>
      <c r="N158" s="74"/>
      <c r="O158" s="74"/>
      <c r="Q158" s="131"/>
      <c r="T158" s="74"/>
    </row>
    <row r="159" spans="2:20" s="14" customFormat="1" ht="11.25">
      <c r="B159" s="15"/>
      <c r="C159" s="17"/>
      <c r="D159" s="17"/>
      <c r="E159" s="17"/>
      <c r="F159" s="17"/>
      <c r="G159" s="72"/>
      <c r="H159" s="17"/>
      <c r="I159" s="17"/>
      <c r="J159" s="72"/>
      <c r="K159" s="17"/>
      <c r="L159" s="17"/>
      <c r="M159" s="17"/>
      <c r="N159" s="74"/>
      <c r="O159" s="74"/>
      <c r="Q159" s="131"/>
      <c r="T159" s="74"/>
    </row>
    <row r="160" spans="2:20" s="14" customFormat="1" ht="11.25">
      <c r="B160" s="15"/>
      <c r="C160" s="17"/>
      <c r="D160" s="17"/>
      <c r="E160" s="17"/>
      <c r="F160" s="17"/>
      <c r="G160" s="72"/>
      <c r="H160" s="17"/>
      <c r="I160" s="17"/>
      <c r="J160" s="72"/>
      <c r="K160" s="17"/>
      <c r="L160" s="17"/>
      <c r="M160" s="17"/>
      <c r="N160" s="74"/>
      <c r="O160" s="74"/>
      <c r="Q160" s="131"/>
      <c r="T160" s="74"/>
    </row>
    <row r="161" spans="2:20" s="14" customFormat="1" ht="11.25">
      <c r="B161" s="15"/>
      <c r="C161" s="17"/>
      <c r="D161" s="17"/>
      <c r="E161" s="17"/>
      <c r="F161" s="17"/>
      <c r="G161" s="72"/>
      <c r="H161" s="17"/>
      <c r="I161" s="17"/>
      <c r="J161" s="72"/>
      <c r="K161" s="17"/>
      <c r="L161" s="17"/>
      <c r="M161" s="17"/>
      <c r="N161" s="74"/>
      <c r="O161" s="74"/>
      <c r="Q161" s="131"/>
      <c r="T161" s="74"/>
    </row>
    <row r="162" spans="2:20" s="14" customFormat="1" ht="11.25">
      <c r="B162" s="15"/>
      <c r="C162" s="17"/>
      <c r="D162" s="17"/>
      <c r="E162" s="17"/>
      <c r="F162" s="17"/>
      <c r="G162" s="72"/>
      <c r="H162" s="17"/>
      <c r="I162" s="17"/>
      <c r="J162" s="72"/>
      <c r="K162" s="17"/>
      <c r="L162" s="17"/>
      <c r="M162" s="17"/>
      <c r="N162" s="74"/>
      <c r="O162" s="74"/>
      <c r="Q162" s="131"/>
      <c r="T162" s="74"/>
    </row>
    <row r="169" ht="11.25">
      <c r="B169" s="18"/>
    </row>
  </sheetData>
  <sheetProtection/>
  <mergeCells count="12">
    <mergeCell ref="U4:V4"/>
    <mergeCell ref="N3:N4"/>
    <mergeCell ref="O3:O4"/>
    <mergeCell ref="P4:S4"/>
    <mergeCell ref="A1:V1"/>
    <mergeCell ref="A2:W2"/>
    <mergeCell ref="J3:J4"/>
    <mergeCell ref="K4:M4"/>
    <mergeCell ref="B4:F4"/>
    <mergeCell ref="H4:I4"/>
    <mergeCell ref="G3:G4"/>
    <mergeCell ref="T3:T4"/>
  </mergeCells>
  <printOptions/>
  <pageMargins left="0.28" right="0.11" top="0.51" bottom="0.5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tabSelected="1" zoomScalePageLayoutView="0" workbookViewId="0" topLeftCell="A3">
      <pane ySplit="1" topLeftCell="BM4" activePane="bottomLeft" state="frozen"/>
      <selection pane="topLeft" activeCell="A3" sqref="A3"/>
      <selection pane="bottomLeft" activeCell="E27" sqref="E27"/>
    </sheetView>
  </sheetViews>
  <sheetFormatPr defaultColWidth="12.57421875" defaultRowHeight="23.25" customHeight="1"/>
  <cols>
    <col min="1" max="1" width="36.140625" style="39" customWidth="1"/>
    <col min="2" max="2" width="5.140625" style="55" customWidth="1"/>
    <col min="3" max="4" width="5.00390625" style="55" customWidth="1"/>
    <col min="5" max="5" width="5.421875" style="55" customWidth="1"/>
    <col min="6" max="6" width="5.00390625" style="55" customWidth="1"/>
    <col min="7" max="7" width="5.28125" style="55" customWidth="1"/>
    <col min="8" max="8" width="4.8515625" style="55" customWidth="1"/>
    <col min="9" max="10" width="5.00390625" style="55" customWidth="1"/>
    <col min="11" max="11" width="4.7109375" style="55" customWidth="1"/>
    <col min="12" max="13" width="5.00390625" style="55" customWidth="1"/>
    <col min="14" max="14" width="4.7109375" style="55" customWidth="1"/>
    <col min="15" max="15" width="5.140625" style="55" customWidth="1"/>
    <col min="16" max="17" width="5.00390625" style="55" customWidth="1"/>
    <col min="18" max="18" width="5.140625" style="55" customWidth="1"/>
    <col min="19" max="19" width="6.00390625" style="55" customWidth="1"/>
    <col min="20" max="21" width="5.140625" style="55" customWidth="1"/>
    <col min="22" max="22" width="5.00390625" style="55" customWidth="1"/>
    <col min="23" max="23" width="5.140625" style="55" customWidth="1"/>
    <col min="24" max="16384" width="12.57421875" style="39" customWidth="1"/>
  </cols>
  <sheetData>
    <row r="1" spans="1:23" ht="12.75">
      <c r="A1" s="40" t="s">
        <v>158</v>
      </c>
      <c r="B1" s="40"/>
      <c r="C1" s="41"/>
      <c r="D1" s="41"/>
      <c r="E1" s="41"/>
      <c r="F1" s="41"/>
      <c r="G1" s="41"/>
      <c r="H1" s="42"/>
      <c r="I1" s="42"/>
      <c r="J1" s="42"/>
      <c r="K1" s="42"/>
      <c r="L1" s="42"/>
      <c r="M1" s="42"/>
      <c r="N1" s="42"/>
      <c r="O1" s="42"/>
      <c r="P1" s="40"/>
      <c r="Q1" s="41"/>
      <c r="R1" s="41"/>
      <c r="S1" s="40"/>
      <c r="T1" s="41"/>
      <c r="U1" s="41"/>
      <c r="V1" s="41"/>
      <c r="W1" s="40"/>
    </row>
    <row r="2" spans="1:23" ht="12.75">
      <c r="A2" s="155" t="s">
        <v>51</v>
      </c>
      <c r="B2" s="58" t="s">
        <v>159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63.75">
      <c r="A3" s="156"/>
      <c r="B3" s="43" t="s">
        <v>200</v>
      </c>
      <c r="C3" s="43" t="s">
        <v>201</v>
      </c>
      <c r="D3" s="43" t="s">
        <v>202</v>
      </c>
      <c r="E3" s="43" t="s">
        <v>203</v>
      </c>
      <c r="F3" s="43" t="s">
        <v>204</v>
      </c>
      <c r="G3" s="43" t="s">
        <v>205</v>
      </c>
      <c r="H3" s="43" t="s">
        <v>206</v>
      </c>
      <c r="I3" s="43" t="s">
        <v>207</v>
      </c>
      <c r="J3" s="43" t="s">
        <v>208</v>
      </c>
      <c r="K3" s="43" t="s">
        <v>209</v>
      </c>
      <c r="L3" s="43" t="s">
        <v>210</v>
      </c>
      <c r="M3" s="43" t="s">
        <v>211</v>
      </c>
      <c r="N3" s="43" t="s">
        <v>212</v>
      </c>
      <c r="O3" s="43" t="s">
        <v>220</v>
      </c>
      <c r="P3" s="43" t="s">
        <v>213</v>
      </c>
      <c r="Q3" s="43" t="s">
        <v>214</v>
      </c>
      <c r="R3" s="43" t="s">
        <v>216</v>
      </c>
      <c r="S3" s="43" t="s">
        <v>215</v>
      </c>
      <c r="T3" s="43" t="s">
        <v>217</v>
      </c>
      <c r="U3" s="120" t="s">
        <v>228</v>
      </c>
      <c r="V3" s="43" t="s">
        <v>218</v>
      </c>
      <c r="W3" s="43" t="s">
        <v>219</v>
      </c>
    </row>
    <row r="4" spans="1:23" s="66" customFormat="1" ht="25.5">
      <c r="A4" s="44" t="s">
        <v>52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s="61" customFormat="1" ht="25.5">
      <c r="A5" s="62" t="s">
        <v>160</v>
      </c>
      <c r="B5" s="51">
        <v>2</v>
      </c>
      <c r="C5" s="51">
        <v>2</v>
      </c>
      <c r="D5" s="51">
        <v>2</v>
      </c>
      <c r="E5" s="51">
        <v>2</v>
      </c>
      <c r="F5" s="51">
        <v>2</v>
      </c>
      <c r="G5" s="51">
        <v>2</v>
      </c>
      <c r="H5" s="51">
        <v>2</v>
      </c>
      <c r="I5" s="51">
        <v>2</v>
      </c>
      <c r="J5" s="51">
        <v>2</v>
      </c>
      <c r="K5" s="51">
        <v>2</v>
      </c>
      <c r="L5" s="51">
        <v>2</v>
      </c>
      <c r="M5" s="51">
        <v>2</v>
      </c>
      <c r="N5" s="51">
        <v>2</v>
      </c>
      <c r="O5" s="51">
        <v>2</v>
      </c>
      <c r="P5" s="51">
        <v>2</v>
      </c>
      <c r="Q5" s="51">
        <v>2</v>
      </c>
      <c r="R5" s="51">
        <v>2</v>
      </c>
      <c r="S5" s="51">
        <v>2</v>
      </c>
      <c r="T5" s="51">
        <v>2</v>
      </c>
      <c r="U5" s="51">
        <v>2</v>
      </c>
      <c r="V5" s="51">
        <v>2</v>
      </c>
      <c r="W5" s="51">
        <v>2</v>
      </c>
    </row>
    <row r="6" spans="1:23" s="66" customFormat="1" ht="25.5">
      <c r="A6" s="46" t="s">
        <v>53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4" ht="25.5">
      <c r="A7" s="47" t="s">
        <v>161</v>
      </c>
      <c r="B7" s="48">
        <v>2</v>
      </c>
      <c r="C7" s="48">
        <v>2</v>
      </c>
      <c r="D7" s="48">
        <v>2</v>
      </c>
      <c r="E7" s="48">
        <v>2</v>
      </c>
      <c r="F7" s="48">
        <v>2</v>
      </c>
      <c r="G7" s="48">
        <v>2</v>
      </c>
      <c r="H7" s="48">
        <v>2</v>
      </c>
      <c r="I7" s="48">
        <v>2</v>
      </c>
      <c r="J7" s="48">
        <v>2</v>
      </c>
      <c r="K7" s="48">
        <v>2</v>
      </c>
      <c r="L7" s="48">
        <v>2</v>
      </c>
      <c r="M7" s="48">
        <v>2</v>
      </c>
      <c r="N7" s="134">
        <v>2</v>
      </c>
      <c r="O7" s="48">
        <v>2</v>
      </c>
      <c r="P7" s="48">
        <v>1</v>
      </c>
      <c r="Q7" s="134">
        <v>2</v>
      </c>
      <c r="R7" s="48">
        <v>1</v>
      </c>
      <c r="S7" s="48">
        <v>2</v>
      </c>
      <c r="T7" s="48">
        <v>1</v>
      </c>
      <c r="U7" s="48">
        <v>1</v>
      </c>
      <c r="V7" s="48">
        <v>1</v>
      </c>
      <c r="W7" s="48">
        <v>2</v>
      </c>
      <c r="X7" s="39" t="s">
        <v>235</v>
      </c>
    </row>
    <row r="8" spans="1:24" ht="12.75">
      <c r="A8" s="47" t="s">
        <v>162</v>
      </c>
      <c r="B8" s="45">
        <v>2</v>
      </c>
      <c r="C8" s="45">
        <v>2</v>
      </c>
      <c r="D8" s="45">
        <v>2</v>
      </c>
      <c r="E8" s="45">
        <v>2</v>
      </c>
      <c r="F8" s="45">
        <v>2</v>
      </c>
      <c r="G8" s="45">
        <v>2</v>
      </c>
      <c r="H8" s="45">
        <v>2</v>
      </c>
      <c r="I8" s="45">
        <v>2</v>
      </c>
      <c r="J8" s="45">
        <v>1</v>
      </c>
      <c r="K8" s="45">
        <v>1</v>
      </c>
      <c r="L8" s="45">
        <v>2</v>
      </c>
      <c r="M8" s="45">
        <v>2</v>
      </c>
      <c r="N8" s="133">
        <v>2</v>
      </c>
      <c r="O8" s="45">
        <v>2</v>
      </c>
      <c r="P8" s="45">
        <v>2</v>
      </c>
      <c r="Q8" s="133">
        <v>2</v>
      </c>
      <c r="R8" s="45">
        <v>2</v>
      </c>
      <c r="S8" s="133">
        <v>2</v>
      </c>
      <c r="T8" s="45">
        <v>2</v>
      </c>
      <c r="U8" s="45">
        <v>1</v>
      </c>
      <c r="V8" s="45">
        <v>1</v>
      </c>
      <c r="W8" s="133">
        <v>2</v>
      </c>
      <c r="X8" s="39" t="s">
        <v>234</v>
      </c>
    </row>
    <row r="9" spans="1:23" s="64" customFormat="1" ht="12.75">
      <c r="A9" s="63" t="s">
        <v>54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ht="38.25">
      <c r="A10" s="47" t="s">
        <v>163</v>
      </c>
      <c r="B10" s="45">
        <v>2</v>
      </c>
      <c r="C10" s="45">
        <v>2</v>
      </c>
      <c r="D10" s="45">
        <v>2</v>
      </c>
      <c r="E10" s="45">
        <v>2</v>
      </c>
      <c r="F10" s="45">
        <v>1</v>
      </c>
      <c r="G10" s="45">
        <v>0</v>
      </c>
      <c r="H10" s="45">
        <v>2</v>
      </c>
      <c r="I10" s="45">
        <v>2</v>
      </c>
      <c r="J10" s="45">
        <v>1</v>
      </c>
      <c r="K10" s="45">
        <v>2</v>
      </c>
      <c r="L10" s="45">
        <v>2</v>
      </c>
      <c r="M10" s="45">
        <v>2</v>
      </c>
      <c r="N10" s="45">
        <v>2</v>
      </c>
      <c r="O10" s="45">
        <v>2</v>
      </c>
      <c r="P10" s="45">
        <v>1</v>
      </c>
      <c r="Q10" s="45">
        <v>2</v>
      </c>
      <c r="R10" s="45">
        <v>1</v>
      </c>
      <c r="S10" s="45">
        <v>2</v>
      </c>
      <c r="T10" s="45">
        <v>2</v>
      </c>
      <c r="U10" s="45">
        <v>1</v>
      </c>
      <c r="V10" s="45">
        <v>2</v>
      </c>
      <c r="W10" s="45">
        <v>2</v>
      </c>
    </row>
    <row r="11" spans="1:23" s="61" customFormat="1" ht="25.5">
      <c r="A11" s="60" t="s">
        <v>164</v>
      </c>
      <c r="B11" s="51">
        <v>2</v>
      </c>
      <c r="C11" s="51">
        <v>2</v>
      </c>
      <c r="D11" s="51">
        <v>2</v>
      </c>
      <c r="E11" s="51">
        <v>2</v>
      </c>
      <c r="F11" s="51">
        <v>2</v>
      </c>
      <c r="G11" s="51">
        <v>2</v>
      </c>
      <c r="H11" s="51">
        <v>2</v>
      </c>
      <c r="I11" s="51">
        <v>2</v>
      </c>
      <c r="J11" s="51">
        <v>2</v>
      </c>
      <c r="K11" s="51">
        <v>2</v>
      </c>
      <c r="L11" s="51">
        <v>2</v>
      </c>
      <c r="M11" s="51">
        <v>2</v>
      </c>
      <c r="N11" s="51">
        <v>2</v>
      </c>
      <c r="O11" s="51">
        <v>2</v>
      </c>
      <c r="P11" s="51">
        <v>1</v>
      </c>
      <c r="Q11" s="51">
        <v>2</v>
      </c>
      <c r="R11" s="51">
        <v>2</v>
      </c>
      <c r="S11" s="51">
        <v>2</v>
      </c>
      <c r="T11" s="51">
        <v>2</v>
      </c>
      <c r="U11" s="51">
        <v>0</v>
      </c>
      <c r="V11" s="51">
        <v>2</v>
      </c>
      <c r="W11" s="51">
        <v>2</v>
      </c>
    </row>
    <row r="12" spans="1:23" ht="25.5">
      <c r="A12" s="47" t="s">
        <v>190</v>
      </c>
      <c r="B12" s="45">
        <v>2</v>
      </c>
      <c r="C12" s="45">
        <v>1</v>
      </c>
      <c r="D12" s="45">
        <v>2</v>
      </c>
      <c r="E12" s="45">
        <v>2</v>
      </c>
      <c r="F12" s="45">
        <v>2</v>
      </c>
      <c r="G12" s="45">
        <v>1</v>
      </c>
      <c r="H12" s="45">
        <v>2</v>
      </c>
      <c r="I12" s="45">
        <v>2</v>
      </c>
      <c r="J12" s="45">
        <v>1</v>
      </c>
      <c r="K12" s="45">
        <v>2</v>
      </c>
      <c r="L12" s="45">
        <v>2</v>
      </c>
      <c r="M12" s="45">
        <v>1</v>
      </c>
      <c r="N12" s="45">
        <v>2</v>
      </c>
      <c r="O12" s="45">
        <v>2</v>
      </c>
      <c r="P12" s="45">
        <v>2</v>
      </c>
      <c r="Q12" s="45">
        <v>2</v>
      </c>
      <c r="R12" s="45">
        <v>2</v>
      </c>
      <c r="S12" s="45">
        <v>2</v>
      </c>
      <c r="T12" s="45">
        <v>2</v>
      </c>
      <c r="U12" s="45">
        <v>2</v>
      </c>
      <c r="V12" s="45">
        <v>2</v>
      </c>
      <c r="W12" s="45">
        <v>2</v>
      </c>
    </row>
    <row r="13" spans="1:24" ht="25.5">
      <c r="A13" s="47" t="s">
        <v>191</v>
      </c>
      <c r="B13" s="48">
        <v>2</v>
      </c>
      <c r="C13" s="48">
        <v>2</v>
      </c>
      <c r="D13" s="48">
        <v>2</v>
      </c>
      <c r="E13" s="48">
        <v>1</v>
      </c>
      <c r="F13" s="48">
        <v>2</v>
      </c>
      <c r="G13" s="48">
        <v>1</v>
      </c>
      <c r="H13" s="48">
        <v>1</v>
      </c>
      <c r="I13" s="48">
        <v>2</v>
      </c>
      <c r="J13" s="48">
        <v>1</v>
      </c>
      <c r="K13" s="48">
        <v>2</v>
      </c>
      <c r="L13" s="48">
        <v>2</v>
      </c>
      <c r="M13" s="48">
        <v>1</v>
      </c>
      <c r="N13" s="48">
        <v>1</v>
      </c>
      <c r="O13" s="48">
        <v>2</v>
      </c>
      <c r="P13" s="48">
        <v>2</v>
      </c>
      <c r="Q13" s="134">
        <v>2</v>
      </c>
      <c r="R13" s="48">
        <v>1</v>
      </c>
      <c r="S13" s="134">
        <v>2</v>
      </c>
      <c r="T13" s="134">
        <v>2</v>
      </c>
      <c r="U13" s="48">
        <v>1</v>
      </c>
      <c r="V13" s="48">
        <v>1</v>
      </c>
      <c r="W13" s="134">
        <v>2</v>
      </c>
      <c r="X13" s="39" t="s">
        <v>233</v>
      </c>
    </row>
    <row r="14" spans="1:23" ht="25.5">
      <c r="A14" s="47" t="s">
        <v>181</v>
      </c>
      <c r="B14" s="45">
        <v>2</v>
      </c>
      <c r="C14" s="45">
        <v>2</v>
      </c>
      <c r="D14" s="45">
        <v>2</v>
      </c>
      <c r="E14" s="45">
        <v>1</v>
      </c>
      <c r="F14" s="45">
        <v>2</v>
      </c>
      <c r="G14" s="45">
        <v>2</v>
      </c>
      <c r="H14" s="45">
        <v>2</v>
      </c>
      <c r="I14" s="45">
        <v>2</v>
      </c>
      <c r="J14" s="45">
        <v>2</v>
      </c>
      <c r="K14" s="45">
        <v>2</v>
      </c>
      <c r="L14" s="45">
        <v>2</v>
      </c>
      <c r="M14" s="45">
        <v>1</v>
      </c>
      <c r="N14" s="45">
        <v>2</v>
      </c>
      <c r="O14" s="45">
        <v>2</v>
      </c>
      <c r="P14" s="45">
        <v>2</v>
      </c>
      <c r="Q14" s="45">
        <v>2</v>
      </c>
      <c r="R14" s="45">
        <v>2</v>
      </c>
      <c r="S14" s="45">
        <v>2</v>
      </c>
      <c r="T14" s="45">
        <v>2</v>
      </c>
      <c r="U14" s="45">
        <v>2</v>
      </c>
      <c r="V14" s="45">
        <v>2</v>
      </c>
      <c r="W14" s="45">
        <v>2</v>
      </c>
    </row>
    <row r="15" spans="1:24" s="61" customFormat="1" ht="38.25">
      <c r="A15" s="60" t="s">
        <v>182</v>
      </c>
      <c r="B15" s="52">
        <v>2</v>
      </c>
      <c r="C15" s="52">
        <v>2</v>
      </c>
      <c r="D15" s="52">
        <v>2</v>
      </c>
      <c r="E15" s="52">
        <v>0</v>
      </c>
      <c r="F15" s="52">
        <v>0</v>
      </c>
      <c r="G15" s="52">
        <v>2</v>
      </c>
      <c r="H15" s="52">
        <v>2</v>
      </c>
      <c r="I15" s="52">
        <v>0</v>
      </c>
      <c r="J15" s="52">
        <v>2</v>
      </c>
      <c r="K15" s="52">
        <v>2</v>
      </c>
      <c r="L15" s="52">
        <v>2</v>
      </c>
      <c r="M15" s="52">
        <v>0</v>
      </c>
      <c r="N15" s="135">
        <v>2</v>
      </c>
      <c r="O15" s="52">
        <v>2</v>
      </c>
      <c r="P15" s="52">
        <v>2</v>
      </c>
      <c r="Q15" s="52">
        <v>2</v>
      </c>
      <c r="R15" s="52">
        <v>2</v>
      </c>
      <c r="S15" s="52">
        <v>2</v>
      </c>
      <c r="T15" s="52">
        <v>2</v>
      </c>
      <c r="U15" s="52">
        <v>0</v>
      </c>
      <c r="V15" s="52">
        <v>2</v>
      </c>
      <c r="W15" s="52">
        <v>2</v>
      </c>
      <c r="X15" s="39" t="s">
        <v>236</v>
      </c>
    </row>
    <row r="16" spans="1:23" s="64" customFormat="1" ht="25.5">
      <c r="A16" s="63" t="s">
        <v>183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38.25">
      <c r="A17" s="47" t="s">
        <v>184</v>
      </c>
      <c r="B17" s="45">
        <v>2</v>
      </c>
      <c r="C17" s="45">
        <v>2</v>
      </c>
      <c r="D17" s="45">
        <v>2</v>
      </c>
      <c r="E17" s="45">
        <v>2</v>
      </c>
      <c r="F17" s="45">
        <v>2</v>
      </c>
      <c r="G17" s="45">
        <v>2</v>
      </c>
      <c r="H17" s="45">
        <v>2</v>
      </c>
      <c r="I17" s="45">
        <v>2</v>
      </c>
      <c r="J17" s="45">
        <v>2</v>
      </c>
      <c r="K17" s="45">
        <v>2</v>
      </c>
      <c r="L17" s="45">
        <v>2</v>
      </c>
      <c r="M17" s="45">
        <v>2</v>
      </c>
      <c r="N17" s="45">
        <v>2</v>
      </c>
      <c r="O17" s="45">
        <v>2</v>
      </c>
      <c r="P17" s="45">
        <v>2</v>
      </c>
      <c r="Q17" s="45">
        <v>2</v>
      </c>
      <c r="R17" s="45">
        <v>2</v>
      </c>
      <c r="S17" s="45">
        <v>2</v>
      </c>
      <c r="T17" s="45">
        <v>2</v>
      </c>
      <c r="U17" s="45">
        <v>2</v>
      </c>
      <c r="V17" s="45">
        <v>2</v>
      </c>
      <c r="W17" s="45">
        <v>2</v>
      </c>
    </row>
    <row r="18" spans="1:23" ht="25.5">
      <c r="A18" s="47" t="s">
        <v>185</v>
      </c>
      <c r="B18" s="45">
        <v>2</v>
      </c>
      <c r="C18" s="45">
        <v>2</v>
      </c>
      <c r="D18" s="45">
        <v>2</v>
      </c>
      <c r="E18" s="45">
        <v>2</v>
      </c>
      <c r="F18" s="45">
        <v>2</v>
      </c>
      <c r="G18" s="45">
        <v>2</v>
      </c>
      <c r="H18" s="45">
        <v>2</v>
      </c>
      <c r="I18" s="45">
        <v>2</v>
      </c>
      <c r="J18" s="45">
        <v>2</v>
      </c>
      <c r="K18" s="45">
        <v>2</v>
      </c>
      <c r="L18" s="45">
        <v>2</v>
      </c>
      <c r="M18" s="45">
        <v>2</v>
      </c>
      <c r="N18" s="45">
        <v>2</v>
      </c>
      <c r="O18" s="45">
        <v>2</v>
      </c>
      <c r="P18" s="45">
        <v>2</v>
      </c>
      <c r="Q18" s="45">
        <v>2</v>
      </c>
      <c r="R18" s="45">
        <v>2</v>
      </c>
      <c r="S18" s="45">
        <v>2</v>
      </c>
      <c r="T18" s="45">
        <v>2</v>
      </c>
      <c r="U18" s="45">
        <v>2</v>
      </c>
      <c r="V18" s="45">
        <v>2</v>
      </c>
      <c r="W18" s="45">
        <v>2</v>
      </c>
    </row>
    <row r="19" spans="1:23" s="66" customFormat="1" ht="12.75">
      <c r="A19" s="46" t="s">
        <v>55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25.5">
      <c r="A20" s="47" t="s">
        <v>56</v>
      </c>
      <c r="B20" s="45">
        <v>1</v>
      </c>
      <c r="C20" s="45">
        <v>1</v>
      </c>
      <c r="D20" s="45">
        <v>1</v>
      </c>
      <c r="E20" s="45">
        <v>1</v>
      </c>
      <c r="F20" s="45">
        <v>1</v>
      </c>
      <c r="G20" s="45">
        <v>1</v>
      </c>
      <c r="H20" s="45">
        <v>1</v>
      </c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45">
        <v>1</v>
      </c>
      <c r="S20" s="45">
        <v>1</v>
      </c>
      <c r="T20" s="45">
        <v>1</v>
      </c>
      <c r="U20" s="45">
        <v>1</v>
      </c>
      <c r="V20" s="45">
        <v>1</v>
      </c>
      <c r="W20" s="45">
        <v>1</v>
      </c>
    </row>
    <row r="21" spans="1:23" s="61" customFormat="1" ht="38.25">
      <c r="A21" s="60" t="s">
        <v>165</v>
      </c>
      <c r="B21" s="51">
        <v>2</v>
      </c>
      <c r="C21" s="51">
        <v>2</v>
      </c>
      <c r="D21" s="51">
        <v>2</v>
      </c>
      <c r="E21" s="51">
        <v>2</v>
      </c>
      <c r="F21" s="51">
        <v>2</v>
      </c>
      <c r="G21" s="51">
        <v>2</v>
      </c>
      <c r="H21" s="51">
        <v>2</v>
      </c>
      <c r="I21" s="51">
        <v>2</v>
      </c>
      <c r="J21" s="51">
        <v>2</v>
      </c>
      <c r="K21" s="51">
        <v>2</v>
      </c>
      <c r="L21" s="51">
        <v>2</v>
      </c>
      <c r="M21" s="51">
        <v>2</v>
      </c>
      <c r="N21" s="51">
        <v>2</v>
      </c>
      <c r="O21" s="51">
        <v>2</v>
      </c>
      <c r="P21" s="51">
        <v>2</v>
      </c>
      <c r="Q21" s="51">
        <v>2</v>
      </c>
      <c r="R21" s="51">
        <v>2</v>
      </c>
      <c r="S21" s="51">
        <v>2</v>
      </c>
      <c r="T21" s="51">
        <v>2</v>
      </c>
      <c r="U21" s="51">
        <v>0</v>
      </c>
      <c r="V21" s="51">
        <v>2</v>
      </c>
      <c r="W21" s="51">
        <v>2</v>
      </c>
    </row>
    <row r="22" spans="1:23" ht="38.25">
      <c r="A22" s="47" t="s">
        <v>166</v>
      </c>
      <c r="B22" s="45">
        <v>2</v>
      </c>
      <c r="C22" s="45">
        <v>2</v>
      </c>
      <c r="D22" s="45">
        <v>2</v>
      </c>
      <c r="E22" s="45">
        <v>2</v>
      </c>
      <c r="F22" s="45">
        <v>2</v>
      </c>
      <c r="G22" s="45">
        <v>2</v>
      </c>
      <c r="H22" s="45">
        <v>2</v>
      </c>
      <c r="I22" s="45">
        <v>2</v>
      </c>
      <c r="J22" s="45">
        <v>2</v>
      </c>
      <c r="K22" s="45">
        <v>2</v>
      </c>
      <c r="L22" s="45">
        <v>2</v>
      </c>
      <c r="M22" s="45">
        <v>2</v>
      </c>
      <c r="N22" s="45">
        <v>2</v>
      </c>
      <c r="O22" s="45">
        <v>2</v>
      </c>
      <c r="P22" s="45">
        <v>2</v>
      </c>
      <c r="Q22" s="45">
        <v>2</v>
      </c>
      <c r="R22" s="45">
        <v>2</v>
      </c>
      <c r="S22" s="45">
        <v>2</v>
      </c>
      <c r="T22" s="45">
        <v>2</v>
      </c>
      <c r="U22" s="45">
        <v>2</v>
      </c>
      <c r="V22" s="45">
        <v>2</v>
      </c>
      <c r="W22" s="45">
        <v>2</v>
      </c>
    </row>
    <row r="23" spans="1:23" ht="25.5">
      <c r="A23" s="47" t="s">
        <v>57</v>
      </c>
      <c r="B23" s="48">
        <v>2</v>
      </c>
      <c r="C23" s="48">
        <v>2</v>
      </c>
      <c r="D23" s="48">
        <v>2</v>
      </c>
      <c r="E23" s="48">
        <v>2</v>
      </c>
      <c r="F23" s="48">
        <v>2</v>
      </c>
      <c r="G23" s="48">
        <v>2</v>
      </c>
      <c r="H23" s="48">
        <v>2</v>
      </c>
      <c r="I23" s="48">
        <v>2</v>
      </c>
      <c r="J23" s="48">
        <v>2</v>
      </c>
      <c r="K23" s="48">
        <v>2</v>
      </c>
      <c r="L23" s="48">
        <v>2</v>
      </c>
      <c r="M23" s="48">
        <v>2</v>
      </c>
      <c r="N23" s="48">
        <v>2</v>
      </c>
      <c r="O23" s="48">
        <v>2</v>
      </c>
      <c r="P23" s="48">
        <v>2</v>
      </c>
      <c r="Q23" s="48">
        <v>2</v>
      </c>
      <c r="R23" s="48">
        <v>2</v>
      </c>
      <c r="S23" s="48">
        <v>2</v>
      </c>
      <c r="T23" s="48">
        <v>2</v>
      </c>
      <c r="U23" s="48">
        <v>2</v>
      </c>
      <c r="V23" s="48">
        <v>2</v>
      </c>
      <c r="W23" s="48">
        <v>2</v>
      </c>
    </row>
    <row r="24" spans="1:24" ht="38.25">
      <c r="A24" s="47" t="s">
        <v>167</v>
      </c>
      <c r="B24" s="45">
        <v>2</v>
      </c>
      <c r="C24" s="45">
        <v>2</v>
      </c>
      <c r="D24" s="45">
        <v>2</v>
      </c>
      <c r="E24" s="45">
        <v>2</v>
      </c>
      <c r="F24" s="45">
        <v>2</v>
      </c>
      <c r="G24" s="45">
        <v>2</v>
      </c>
      <c r="H24" s="45">
        <v>2</v>
      </c>
      <c r="I24" s="45">
        <v>2</v>
      </c>
      <c r="J24" s="45">
        <v>2</v>
      </c>
      <c r="K24" s="45">
        <v>2</v>
      </c>
      <c r="L24" s="45">
        <v>2</v>
      </c>
      <c r="M24" s="45">
        <v>2</v>
      </c>
      <c r="N24" s="45">
        <v>2</v>
      </c>
      <c r="O24" s="45">
        <v>2</v>
      </c>
      <c r="P24" s="45">
        <v>2</v>
      </c>
      <c r="Q24" s="45">
        <v>2</v>
      </c>
      <c r="R24" s="45">
        <v>2</v>
      </c>
      <c r="S24" s="45">
        <v>2</v>
      </c>
      <c r="T24" s="45">
        <v>2</v>
      </c>
      <c r="U24" s="45">
        <v>0</v>
      </c>
      <c r="V24" s="133">
        <v>2</v>
      </c>
      <c r="W24" s="45">
        <v>2</v>
      </c>
      <c r="X24" s="39" t="s">
        <v>237</v>
      </c>
    </row>
    <row r="25" spans="1:23" ht="38.25">
      <c r="A25" s="47" t="s">
        <v>168</v>
      </c>
      <c r="B25" s="45">
        <v>2</v>
      </c>
      <c r="C25" s="45">
        <v>2</v>
      </c>
      <c r="D25" s="45">
        <v>2</v>
      </c>
      <c r="E25" s="45">
        <v>2</v>
      </c>
      <c r="F25" s="45">
        <v>2</v>
      </c>
      <c r="G25" s="45">
        <v>2</v>
      </c>
      <c r="H25" s="45">
        <v>2</v>
      </c>
      <c r="I25" s="45">
        <v>2</v>
      </c>
      <c r="J25" s="45">
        <v>2</v>
      </c>
      <c r="K25" s="45">
        <v>2</v>
      </c>
      <c r="L25" s="45">
        <v>2</v>
      </c>
      <c r="M25" s="45">
        <v>2</v>
      </c>
      <c r="N25" s="45">
        <v>2</v>
      </c>
      <c r="O25" s="45">
        <v>2</v>
      </c>
      <c r="P25" s="45">
        <v>2</v>
      </c>
      <c r="Q25" s="45">
        <v>2</v>
      </c>
      <c r="R25" s="45">
        <v>2</v>
      </c>
      <c r="S25" s="45">
        <v>2</v>
      </c>
      <c r="T25" s="45">
        <v>2</v>
      </c>
      <c r="U25" s="45">
        <v>2</v>
      </c>
      <c r="V25" s="45">
        <v>2</v>
      </c>
      <c r="W25" s="45">
        <v>2</v>
      </c>
    </row>
    <row r="26" spans="1:24" ht="25.5">
      <c r="A26" s="47" t="s">
        <v>223</v>
      </c>
      <c r="B26" s="45">
        <v>2</v>
      </c>
      <c r="C26" s="45">
        <v>2</v>
      </c>
      <c r="D26" s="45">
        <v>2</v>
      </c>
      <c r="E26" s="45">
        <v>2</v>
      </c>
      <c r="F26" s="45">
        <v>2</v>
      </c>
      <c r="G26" s="45">
        <v>0</v>
      </c>
      <c r="H26" s="45">
        <v>2</v>
      </c>
      <c r="I26" s="45">
        <v>2</v>
      </c>
      <c r="J26" s="45">
        <v>2</v>
      </c>
      <c r="K26" s="45">
        <v>2</v>
      </c>
      <c r="L26" s="45">
        <v>2</v>
      </c>
      <c r="M26" s="45">
        <v>0</v>
      </c>
      <c r="N26" s="133">
        <v>2</v>
      </c>
      <c r="O26" s="45">
        <v>2</v>
      </c>
      <c r="P26" s="45">
        <v>2</v>
      </c>
      <c r="Q26" s="133">
        <v>2</v>
      </c>
      <c r="R26" s="45">
        <v>2</v>
      </c>
      <c r="S26" s="45">
        <v>2</v>
      </c>
      <c r="T26" s="45">
        <v>2</v>
      </c>
      <c r="U26" s="45">
        <v>0</v>
      </c>
      <c r="V26" s="45">
        <v>2</v>
      </c>
      <c r="W26" s="45">
        <v>2</v>
      </c>
      <c r="X26" s="39" t="s">
        <v>229</v>
      </c>
    </row>
    <row r="27" spans="1:24" ht="38.25">
      <c r="A27" s="47" t="s">
        <v>169</v>
      </c>
      <c r="B27" s="45">
        <v>1</v>
      </c>
      <c r="C27" s="45">
        <v>1</v>
      </c>
      <c r="D27" s="45">
        <v>1</v>
      </c>
      <c r="E27" s="45">
        <v>1</v>
      </c>
      <c r="F27" s="45">
        <v>0</v>
      </c>
      <c r="G27" s="45">
        <v>0</v>
      </c>
      <c r="H27" s="45">
        <v>2</v>
      </c>
      <c r="I27" s="45">
        <v>1</v>
      </c>
      <c r="J27" s="45">
        <v>1</v>
      </c>
      <c r="K27" s="45">
        <v>1</v>
      </c>
      <c r="L27" s="45">
        <v>2</v>
      </c>
      <c r="M27" s="45">
        <v>0</v>
      </c>
      <c r="N27" s="133">
        <v>1</v>
      </c>
      <c r="O27" s="45">
        <v>1</v>
      </c>
      <c r="P27" s="45">
        <v>2</v>
      </c>
      <c r="Q27" s="133">
        <v>2</v>
      </c>
      <c r="R27" s="133">
        <v>2</v>
      </c>
      <c r="S27" s="133">
        <v>2</v>
      </c>
      <c r="T27" s="133">
        <v>1</v>
      </c>
      <c r="U27" s="45">
        <v>0</v>
      </c>
      <c r="V27" s="133">
        <v>2</v>
      </c>
      <c r="W27" s="133">
        <v>2</v>
      </c>
      <c r="X27" s="39" t="s">
        <v>229</v>
      </c>
    </row>
    <row r="28" spans="1:24" ht="25.5">
      <c r="A28" s="47" t="s">
        <v>170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2</v>
      </c>
      <c r="Q28" s="134">
        <v>2</v>
      </c>
      <c r="R28" s="134">
        <v>2</v>
      </c>
      <c r="S28" s="48">
        <v>0</v>
      </c>
      <c r="T28" s="48">
        <v>0</v>
      </c>
      <c r="U28" s="48">
        <v>0</v>
      </c>
      <c r="V28" s="134">
        <v>2</v>
      </c>
      <c r="W28" s="134">
        <v>2</v>
      </c>
      <c r="X28" s="39" t="s">
        <v>230</v>
      </c>
    </row>
    <row r="29" spans="1:23" s="66" customFormat="1" ht="12.75">
      <c r="A29" s="46" t="s">
        <v>58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ht="25.5">
      <c r="A30" s="47" t="s">
        <v>171</v>
      </c>
      <c r="B30" s="102">
        <v>2</v>
      </c>
      <c r="C30" s="45">
        <v>2</v>
      </c>
      <c r="D30" s="45">
        <v>2</v>
      </c>
      <c r="E30" s="45">
        <v>2</v>
      </c>
      <c r="F30" s="45">
        <v>2</v>
      </c>
      <c r="G30" s="45">
        <v>2</v>
      </c>
      <c r="H30" s="45">
        <v>2</v>
      </c>
      <c r="I30" s="45">
        <v>2</v>
      </c>
      <c r="J30" s="45">
        <v>2</v>
      </c>
      <c r="K30" s="45">
        <v>2</v>
      </c>
      <c r="L30" s="45">
        <v>2</v>
      </c>
      <c r="M30" s="45">
        <v>2</v>
      </c>
      <c r="N30" s="45">
        <v>2</v>
      </c>
      <c r="O30" s="45">
        <v>2</v>
      </c>
      <c r="P30" s="45">
        <v>2</v>
      </c>
      <c r="Q30" s="45">
        <v>2</v>
      </c>
      <c r="R30" s="45">
        <v>2</v>
      </c>
      <c r="S30" s="45">
        <v>2</v>
      </c>
      <c r="T30" s="45">
        <v>2</v>
      </c>
      <c r="U30" s="45">
        <v>2</v>
      </c>
      <c r="V30" s="45">
        <v>2</v>
      </c>
      <c r="W30" s="45">
        <v>2</v>
      </c>
    </row>
    <row r="31" spans="1:23" ht="12.75">
      <c r="A31" s="47" t="s">
        <v>189</v>
      </c>
      <c r="B31" s="103">
        <v>2</v>
      </c>
      <c r="C31" s="52">
        <v>2</v>
      </c>
      <c r="D31" s="52">
        <v>2</v>
      </c>
      <c r="E31" s="52">
        <v>2</v>
      </c>
      <c r="F31" s="52">
        <v>2</v>
      </c>
      <c r="G31" s="52">
        <v>2</v>
      </c>
      <c r="H31" s="52">
        <v>2</v>
      </c>
      <c r="I31" s="52">
        <v>2</v>
      </c>
      <c r="J31" s="52">
        <v>2</v>
      </c>
      <c r="K31" s="52">
        <v>2</v>
      </c>
      <c r="L31" s="52">
        <v>2</v>
      </c>
      <c r="M31" s="52">
        <v>2</v>
      </c>
      <c r="N31" s="52">
        <v>2</v>
      </c>
      <c r="O31" s="52">
        <v>2</v>
      </c>
      <c r="P31" s="52">
        <v>2</v>
      </c>
      <c r="Q31" s="52">
        <v>2</v>
      </c>
      <c r="R31" s="52">
        <v>2</v>
      </c>
      <c r="S31" s="52">
        <v>2</v>
      </c>
      <c r="T31" s="52">
        <v>2</v>
      </c>
      <c r="U31" s="52">
        <v>0</v>
      </c>
      <c r="V31" s="52">
        <v>2</v>
      </c>
      <c r="W31" s="52">
        <v>2</v>
      </c>
    </row>
    <row r="32" spans="1:23" s="61" customFormat="1" ht="25.5">
      <c r="A32" s="60" t="s">
        <v>172</v>
      </c>
      <c r="B32" s="104">
        <v>2</v>
      </c>
      <c r="C32" s="51">
        <v>2</v>
      </c>
      <c r="D32" s="51">
        <v>2</v>
      </c>
      <c r="E32" s="51">
        <v>2</v>
      </c>
      <c r="F32" s="51">
        <v>2</v>
      </c>
      <c r="G32" s="51">
        <v>2</v>
      </c>
      <c r="H32" s="51">
        <v>2</v>
      </c>
      <c r="I32" s="51">
        <v>2</v>
      </c>
      <c r="J32" s="51">
        <v>2</v>
      </c>
      <c r="K32" s="51">
        <v>2</v>
      </c>
      <c r="L32" s="51">
        <v>2</v>
      </c>
      <c r="M32" s="51">
        <v>2</v>
      </c>
      <c r="N32" s="51">
        <v>2</v>
      </c>
      <c r="O32" s="51">
        <v>2</v>
      </c>
      <c r="P32" s="51">
        <v>2</v>
      </c>
      <c r="Q32" s="51">
        <v>2</v>
      </c>
      <c r="R32" s="51">
        <v>2</v>
      </c>
      <c r="S32" s="51">
        <v>2</v>
      </c>
      <c r="T32" s="51">
        <v>2</v>
      </c>
      <c r="U32" s="51">
        <v>2</v>
      </c>
      <c r="V32" s="51">
        <v>2</v>
      </c>
      <c r="W32" s="51">
        <v>2</v>
      </c>
    </row>
    <row r="33" spans="1:24" ht="38.25">
      <c r="A33" s="47" t="s">
        <v>173</v>
      </c>
      <c r="B33" s="102">
        <v>2</v>
      </c>
      <c r="C33" s="45">
        <v>2</v>
      </c>
      <c r="D33" s="45">
        <v>2</v>
      </c>
      <c r="E33" s="45">
        <v>2</v>
      </c>
      <c r="F33" s="45">
        <v>1</v>
      </c>
      <c r="G33" s="45">
        <v>2</v>
      </c>
      <c r="H33" s="45">
        <v>2</v>
      </c>
      <c r="I33" s="45">
        <v>2</v>
      </c>
      <c r="J33" s="45">
        <v>2</v>
      </c>
      <c r="K33" s="45">
        <v>2</v>
      </c>
      <c r="L33" s="45">
        <v>2</v>
      </c>
      <c r="M33" s="45">
        <v>2</v>
      </c>
      <c r="N33" s="133">
        <v>2</v>
      </c>
      <c r="O33" s="45">
        <v>2</v>
      </c>
      <c r="P33" s="45">
        <v>2</v>
      </c>
      <c r="Q33" s="133">
        <v>2</v>
      </c>
      <c r="R33" s="45">
        <v>2</v>
      </c>
      <c r="S33" s="45">
        <v>2</v>
      </c>
      <c r="T33" s="133">
        <v>2</v>
      </c>
      <c r="U33" s="45">
        <v>1</v>
      </c>
      <c r="V33" s="45">
        <v>1</v>
      </c>
      <c r="W33" s="45">
        <v>2</v>
      </c>
      <c r="X33" s="39" t="s">
        <v>231</v>
      </c>
    </row>
    <row r="34" spans="1:23" s="66" customFormat="1" ht="12.75">
      <c r="A34" s="46" t="s">
        <v>59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4" ht="25.5">
      <c r="A35" s="60" t="s">
        <v>186</v>
      </c>
      <c r="B35" s="45">
        <v>2</v>
      </c>
      <c r="C35" s="45">
        <v>2</v>
      </c>
      <c r="D35" s="45">
        <v>2</v>
      </c>
      <c r="E35" s="45">
        <v>2</v>
      </c>
      <c r="F35" s="45">
        <v>1</v>
      </c>
      <c r="G35" s="45">
        <v>2</v>
      </c>
      <c r="H35" s="45">
        <v>2</v>
      </c>
      <c r="I35" s="45">
        <v>1</v>
      </c>
      <c r="J35" s="45">
        <v>2</v>
      </c>
      <c r="K35" s="45">
        <v>1</v>
      </c>
      <c r="L35" s="45">
        <v>2</v>
      </c>
      <c r="M35" s="45">
        <v>2</v>
      </c>
      <c r="N35" s="133">
        <v>2</v>
      </c>
      <c r="O35" s="133">
        <v>0</v>
      </c>
      <c r="P35" s="45">
        <v>2</v>
      </c>
      <c r="Q35" s="133">
        <v>0</v>
      </c>
      <c r="R35" s="133">
        <v>2</v>
      </c>
      <c r="S35" s="133">
        <v>2</v>
      </c>
      <c r="T35" s="133">
        <v>2</v>
      </c>
      <c r="U35" s="116" t="s">
        <v>199</v>
      </c>
      <c r="V35" s="45"/>
      <c r="W35" s="133">
        <v>2</v>
      </c>
      <c r="X35" s="39" t="s">
        <v>231</v>
      </c>
    </row>
    <row r="36" spans="1:23" s="64" customFormat="1" ht="12.75">
      <c r="A36" s="63" t="s">
        <v>60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116"/>
      <c r="V36" s="57"/>
      <c r="W36" s="57"/>
    </row>
    <row r="37" spans="1:24" ht="25.5">
      <c r="A37" s="47" t="s">
        <v>61</v>
      </c>
      <c r="B37" s="45">
        <v>2</v>
      </c>
      <c r="C37" s="45">
        <v>2</v>
      </c>
      <c r="D37" s="45">
        <v>0</v>
      </c>
      <c r="E37" s="45">
        <v>2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2</v>
      </c>
      <c r="M37" s="45">
        <v>0</v>
      </c>
      <c r="N37" s="133">
        <v>2</v>
      </c>
      <c r="O37" s="133">
        <v>0</v>
      </c>
      <c r="P37" s="45">
        <v>2</v>
      </c>
      <c r="Q37" s="133">
        <v>0</v>
      </c>
      <c r="R37" s="133">
        <v>2</v>
      </c>
      <c r="S37" s="133">
        <v>2</v>
      </c>
      <c r="T37" s="133">
        <v>2</v>
      </c>
      <c r="U37" s="116" t="s">
        <v>199</v>
      </c>
      <c r="V37" s="45">
        <v>2</v>
      </c>
      <c r="W37" s="133">
        <v>2</v>
      </c>
      <c r="X37" s="39" t="s">
        <v>231</v>
      </c>
    </row>
    <row r="38" spans="1:24" ht="38.25">
      <c r="A38" s="47" t="s">
        <v>62</v>
      </c>
      <c r="B38" s="45">
        <v>2</v>
      </c>
      <c r="C38" s="45">
        <v>2</v>
      </c>
      <c r="D38" s="45">
        <v>2</v>
      </c>
      <c r="E38" s="45">
        <v>2</v>
      </c>
      <c r="F38" s="45">
        <v>2</v>
      </c>
      <c r="G38" s="45">
        <v>2</v>
      </c>
      <c r="H38" s="45">
        <v>2</v>
      </c>
      <c r="I38" s="45">
        <v>2</v>
      </c>
      <c r="J38" s="45">
        <v>2</v>
      </c>
      <c r="K38" s="45">
        <v>2</v>
      </c>
      <c r="L38" s="45">
        <v>2</v>
      </c>
      <c r="M38" s="45">
        <v>2</v>
      </c>
      <c r="N38" s="45">
        <v>2</v>
      </c>
      <c r="O38" s="133">
        <v>0</v>
      </c>
      <c r="P38" s="45">
        <v>2</v>
      </c>
      <c r="Q38" s="133">
        <v>0</v>
      </c>
      <c r="R38" s="45">
        <v>2</v>
      </c>
      <c r="S38" s="45">
        <v>2</v>
      </c>
      <c r="T38" s="133">
        <v>2</v>
      </c>
      <c r="U38" s="116" t="s">
        <v>199</v>
      </c>
      <c r="V38" s="45">
        <v>2</v>
      </c>
      <c r="W38" s="45">
        <v>2</v>
      </c>
      <c r="X38" s="39" t="s">
        <v>231</v>
      </c>
    </row>
    <row r="39" spans="1:24" ht="25.5">
      <c r="A39" s="47" t="s">
        <v>63</v>
      </c>
      <c r="B39" s="45">
        <v>2</v>
      </c>
      <c r="C39" s="45">
        <v>2</v>
      </c>
      <c r="D39" s="45">
        <v>2</v>
      </c>
      <c r="E39" s="45">
        <v>2</v>
      </c>
      <c r="F39" s="45">
        <v>0</v>
      </c>
      <c r="G39" s="45">
        <v>1</v>
      </c>
      <c r="H39" s="45">
        <v>2</v>
      </c>
      <c r="I39" s="45">
        <v>0</v>
      </c>
      <c r="J39" s="45">
        <v>2</v>
      </c>
      <c r="K39" s="45">
        <v>2</v>
      </c>
      <c r="L39" s="45">
        <v>2</v>
      </c>
      <c r="M39" s="45">
        <v>2</v>
      </c>
      <c r="N39" s="133">
        <v>2</v>
      </c>
      <c r="O39" s="133">
        <v>0</v>
      </c>
      <c r="P39" s="45">
        <v>2</v>
      </c>
      <c r="Q39" s="133">
        <v>0</v>
      </c>
      <c r="R39" s="45">
        <v>1</v>
      </c>
      <c r="S39" s="133">
        <v>2</v>
      </c>
      <c r="T39" s="133">
        <v>1</v>
      </c>
      <c r="U39" s="116" t="s">
        <v>199</v>
      </c>
      <c r="V39" s="45">
        <v>1</v>
      </c>
      <c r="W39" s="133">
        <v>2</v>
      </c>
      <c r="X39" s="39" t="s">
        <v>231</v>
      </c>
    </row>
    <row r="40" spans="1:23" s="64" customFormat="1" ht="25.5">
      <c r="A40" s="63" t="s">
        <v>64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116"/>
      <c r="V40" s="56"/>
      <c r="W40" s="56"/>
    </row>
    <row r="41" spans="1:24" ht="25.5">
      <c r="A41" s="47" t="s">
        <v>174</v>
      </c>
      <c r="B41" s="45">
        <v>2</v>
      </c>
      <c r="C41" s="45">
        <v>2</v>
      </c>
      <c r="D41" s="45">
        <v>2</v>
      </c>
      <c r="E41" s="45">
        <v>2</v>
      </c>
      <c r="F41" s="45">
        <v>0</v>
      </c>
      <c r="G41" s="45">
        <v>2</v>
      </c>
      <c r="H41" s="45">
        <v>2</v>
      </c>
      <c r="I41" s="45">
        <v>0</v>
      </c>
      <c r="J41" s="45">
        <v>2</v>
      </c>
      <c r="K41" s="45">
        <v>0</v>
      </c>
      <c r="L41" s="45">
        <v>2</v>
      </c>
      <c r="M41" s="45">
        <v>2</v>
      </c>
      <c r="N41" s="133">
        <v>2</v>
      </c>
      <c r="O41" s="133">
        <v>0</v>
      </c>
      <c r="P41" s="45">
        <v>2</v>
      </c>
      <c r="Q41" s="133">
        <v>0</v>
      </c>
      <c r="R41" s="133">
        <v>2</v>
      </c>
      <c r="S41" s="133">
        <v>2</v>
      </c>
      <c r="T41" s="133">
        <v>2</v>
      </c>
      <c r="U41" s="116" t="s">
        <v>199</v>
      </c>
      <c r="V41" s="45">
        <v>2</v>
      </c>
      <c r="W41" s="133">
        <v>2</v>
      </c>
      <c r="X41" s="39" t="s">
        <v>231</v>
      </c>
    </row>
    <row r="42" spans="1:24" ht="25.5">
      <c r="A42" s="47" t="s">
        <v>175</v>
      </c>
      <c r="B42" s="45">
        <v>2</v>
      </c>
      <c r="C42" s="45">
        <v>2</v>
      </c>
      <c r="D42" s="45">
        <v>2</v>
      </c>
      <c r="E42" s="45">
        <v>2</v>
      </c>
      <c r="F42" s="45">
        <v>0</v>
      </c>
      <c r="G42" s="45">
        <v>2</v>
      </c>
      <c r="H42" s="45">
        <v>2</v>
      </c>
      <c r="I42" s="45">
        <v>0</v>
      </c>
      <c r="J42" s="45">
        <v>2</v>
      </c>
      <c r="K42" s="45">
        <v>0</v>
      </c>
      <c r="L42" s="45">
        <v>2</v>
      </c>
      <c r="M42" s="45">
        <v>2</v>
      </c>
      <c r="N42" s="133">
        <v>2</v>
      </c>
      <c r="O42" s="133">
        <v>0</v>
      </c>
      <c r="P42" s="45">
        <v>2</v>
      </c>
      <c r="Q42" s="133">
        <v>0</v>
      </c>
      <c r="R42" s="133">
        <v>2</v>
      </c>
      <c r="S42" s="133">
        <v>2</v>
      </c>
      <c r="T42" s="133">
        <v>2</v>
      </c>
      <c r="U42" s="116" t="s">
        <v>199</v>
      </c>
      <c r="V42" s="45">
        <v>2</v>
      </c>
      <c r="W42" s="133">
        <v>2</v>
      </c>
      <c r="X42" s="39" t="s">
        <v>231</v>
      </c>
    </row>
    <row r="43" spans="1:24" ht="25.5">
      <c r="A43" s="47" t="s">
        <v>65</v>
      </c>
      <c r="B43" s="45">
        <v>2</v>
      </c>
      <c r="C43" s="45">
        <v>2</v>
      </c>
      <c r="D43" s="45">
        <v>2</v>
      </c>
      <c r="E43" s="45">
        <v>2</v>
      </c>
      <c r="F43" s="45">
        <v>2</v>
      </c>
      <c r="G43" s="45">
        <v>2</v>
      </c>
      <c r="H43" s="45">
        <v>2</v>
      </c>
      <c r="I43" s="45">
        <v>2</v>
      </c>
      <c r="J43" s="45">
        <v>2</v>
      </c>
      <c r="K43" s="45">
        <v>2</v>
      </c>
      <c r="L43" s="45">
        <v>2</v>
      </c>
      <c r="M43" s="45">
        <v>2</v>
      </c>
      <c r="N43" s="45">
        <v>2</v>
      </c>
      <c r="O43" s="133">
        <v>0</v>
      </c>
      <c r="P43" s="45">
        <v>2</v>
      </c>
      <c r="Q43" s="133">
        <v>0</v>
      </c>
      <c r="R43" s="45">
        <v>2</v>
      </c>
      <c r="S43" s="45">
        <v>2</v>
      </c>
      <c r="T43" s="133">
        <v>2</v>
      </c>
      <c r="U43" s="116" t="s">
        <v>199</v>
      </c>
      <c r="V43" s="45">
        <v>0</v>
      </c>
      <c r="W43" s="45">
        <v>2</v>
      </c>
      <c r="X43" s="39" t="s">
        <v>231</v>
      </c>
    </row>
    <row r="44" spans="1:24" ht="12.75">
      <c r="A44" s="115" t="s">
        <v>187</v>
      </c>
      <c r="B44" s="116" t="s">
        <v>199</v>
      </c>
      <c r="C44" s="116">
        <v>1</v>
      </c>
      <c r="D44" s="116" t="s">
        <v>199</v>
      </c>
      <c r="E44" s="116" t="s">
        <v>199</v>
      </c>
      <c r="F44" s="116" t="s">
        <v>199</v>
      </c>
      <c r="G44" s="116" t="s">
        <v>199</v>
      </c>
      <c r="H44" s="116" t="s">
        <v>199</v>
      </c>
      <c r="I44" s="116" t="s">
        <v>199</v>
      </c>
      <c r="J44" s="116" t="s">
        <v>199</v>
      </c>
      <c r="K44" s="116" t="s">
        <v>199</v>
      </c>
      <c r="L44" s="116">
        <v>2</v>
      </c>
      <c r="M44" s="116">
        <v>1</v>
      </c>
      <c r="N44" s="116" t="s">
        <v>199</v>
      </c>
      <c r="O44" s="133">
        <v>0</v>
      </c>
      <c r="P44" s="116">
        <v>2</v>
      </c>
      <c r="Q44" s="116" t="s">
        <v>199</v>
      </c>
      <c r="R44" s="133">
        <v>2</v>
      </c>
      <c r="S44" s="116" t="s">
        <v>199</v>
      </c>
      <c r="T44" s="116" t="s">
        <v>199</v>
      </c>
      <c r="U44" s="116" t="s">
        <v>199</v>
      </c>
      <c r="V44" s="116">
        <v>1</v>
      </c>
      <c r="W44" s="116" t="s">
        <v>199</v>
      </c>
      <c r="X44" s="39" t="s">
        <v>231</v>
      </c>
    </row>
    <row r="45" spans="1:24" ht="12.75">
      <c r="A45" s="47" t="s">
        <v>188</v>
      </c>
      <c r="B45" s="48">
        <v>2</v>
      </c>
      <c r="C45" s="48">
        <v>2</v>
      </c>
      <c r="D45" s="48">
        <v>2</v>
      </c>
      <c r="E45" s="48">
        <v>2</v>
      </c>
      <c r="F45" s="48">
        <v>0</v>
      </c>
      <c r="G45" s="48">
        <v>2</v>
      </c>
      <c r="H45" s="48">
        <v>0</v>
      </c>
      <c r="I45" s="48">
        <v>0</v>
      </c>
      <c r="J45" s="48">
        <v>0</v>
      </c>
      <c r="K45" s="48">
        <v>0</v>
      </c>
      <c r="L45" s="48">
        <v>2</v>
      </c>
      <c r="M45" s="48">
        <v>0</v>
      </c>
      <c r="N45" s="134">
        <v>2</v>
      </c>
      <c r="O45" s="134">
        <v>0</v>
      </c>
      <c r="P45" s="48">
        <v>2</v>
      </c>
      <c r="Q45" s="134">
        <v>0</v>
      </c>
      <c r="R45" s="134">
        <v>2</v>
      </c>
      <c r="S45" s="134">
        <v>2</v>
      </c>
      <c r="T45" s="134">
        <v>2</v>
      </c>
      <c r="U45" s="116" t="s">
        <v>199</v>
      </c>
      <c r="V45" s="48">
        <v>2</v>
      </c>
      <c r="W45" s="134">
        <v>2</v>
      </c>
      <c r="X45" s="39" t="s">
        <v>231</v>
      </c>
    </row>
    <row r="46" spans="1:23" s="66" customFormat="1" ht="25.5">
      <c r="A46" s="46" t="s">
        <v>176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s="61" customFormat="1" ht="25.5">
      <c r="A47" s="60" t="s">
        <v>177</v>
      </c>
      <c r="B47" s="51">
        <v>2</v>
      </c>
      <c r="C47" s="51">
        <v>2</v>
      </c>
      <c r="D47" s="51">
        <v>2</v>
      </c>
      <c r="E47" s="51">
        <v>2</v>
      </c>
      <c r="F47" s="51">
        <v>2</v>
      </c>
      <c r="G47" s="51">
        <v>2</v>
      </c>
      <c r="H47" s="51">
        <v>2</v>
      </c>
      <c r="I47" s="51">
        <v>2</v>
      </c>
      <c r="J47" s="51">
        <v>2</v>
      </c>
      <c r="K47" s="51">
        <v>2</v>
      </c>
      <c r="L47" s="51">
        <v>2</v>
      </c>
      <c r="M47" s="51">
        <v>2</v>
      </c>
      <c r="N47" s="51">
        <v>2</v>
      </c>
      <c r="O47" s="51">
        <v>2</v>
      </c>
      <c r="P47" s="51">
        <v>2</v>
      </c>
      <c r="Q47" s="51">
        <v>2</v>
      </c>
      <c r="R47" s="51">
        <v>2</v>
      </c>
      <c r="S47" s="51">
        <v>2</v>
      </c>
      <c r="T47" s="51">
        <v>2</v>
      </c>
      <c r="U47" s="51">
        <v>2</v>
      </c>
      <c r="V47" s="51">
        <v>2</v>
      </c>
      <c r="W47" s="51">
        <v>2</v>
      </c>
    </row>
    <row r="48" spans="1:23" s="64" customFormat="1" ht="12.75">
      <c r="A48" s="63" t="s">
        <v>66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38.25">
      <c r="A49" s="47" t="s">
        <v>178</v>
      </c>
      <c r="B49" s="45">
        <v>2</v>
      </c>
      <c r="C49" s="45">
        <v>2</v>
      </c>
      <c r="D49" s="45">
        <v>2</v>
      </c>
      <c r="E49" s="45">
        <v>2</v>
      </c>
      <c r="F49" s="45">
        <v>2</v>
      </c>
      <c r="G49" s="45">
        <v>2</v>
      </c>
      <c r="H49" s="45">
        <v>2</v>
      </c>
      <c r="I49" s="45">
        <v>2</v>
      </c>
      <c r="J49" s="45">
        <v>2</v>
      </c>
      <c r="K49" s="45">
        <v>2</v>
      </c>
      <c r="L49" s="45">
        <v>2</v>
      </c>
      <c r="M49" s="45">
        <v>2</v>
      </c>
      <c r="N49" s="45">
        <v>2</v>
      </c>
      <c r="O49" s="45">
        <v>2</v>
      </c>
      <c r="P49" s="45">
        <v>2</v>
      </c>
      <c r="Q49" s="45">
        <v>2</v>
      </c>
      <c r="R49" s="45">
        <v>2</v>
      </c>
      <c r="S49" s="45">
        <v>2</v>
      </c>
      <c r="T49" s="45">
        <v>2</v>
      </c>
      <c r="U49" s="45">
        <v>2</v>
      </c>
      <c r="V49" s="45">
        <v>2</v>
      </c>
      <c r="W49" s="45">
        <v>2</v>
      </c>
    </row>
    <row r="50" spans="1:24" ht="38.25">
      <c r="A50" s="47" t="s">
        <v>67</v>
      </c>
      <c r="B50" s="45">
        <v>2</v>
      </c>
      <c r="C50" s="45">
        <v>2</v>
      </c>
      <c r="D50" s="45">
        <v>2</v>
      </c>
      <c r="E50" s="45">
        <v>2</v>
      </c>
      <c r="F50" s="45">
        <v>1</v>
      </c>
      <c r="G50" s="45">
        <v>0</v>
      </c>
      <c r="H50" s="45">
        <v>2</v>
      </c>
      <c r="I50" s="45">
        <v>1</v>
      </c>
      <c r="J50" s="45">
        <v>0</v>
      </c>
      <c r="K50" s="45">
        <v>2</v>
      </c>
      <c r="L50" s="45">
        <v>2</v>
      </c>
      <c r="M50" s="45">
        <v>0</v>
      </c>
      <c r="N50" s="45">
        <v>0</v>
      </c>
      <c r="O50" s="133">
        <v>1</v>
      </c>
      <c r="P50" s="45">
        <v>2</v>
      </c>
      <c r="Q50" s="133">
        <v>1</v>
      </c>
      <c r="R50" s="133">
        <v>1</v>
      </c>
      <c r="S50" s="133">
        <v>1</v>
      </c>
      <c r="T50" s="133">
        <v>1</v>
      </c>
      <c r="U50" s="45">
        <v>0</v>
      </c>
      <c r="V50" s="133">
        <v>1</v>
      </c>
      <c r="W50" s="133">
        <v>2</v>
      </c>
      <c r="X50" s="39" t="s">
        <v>232</v>
      </c>
    </row>
    <row r="51" spans="1:23" ht="12.75">
      <c r="A51" s="114" t="s">
        <v>222</v>
      </c>
      <c r="B51" s="45">
        <f aca="true" t="shared" si="0" ref="B51:W51">SUM(B4:B50)</f>
        <v>66</v>
      </c>
      <c r="C51" s="45">
        <f t="shared" si="0"/>
        <v>66</v>
      </c>
      <c r="D51" s="45">
        <f t="shared" si="0"/>
        <v>64</v>
      </c>
      <c r="E51" s="45">
        <f t="shared" si="0"/>
        <v>62</v>
      </c>
      <c r="F51" s="45">
        <f t="shared" si="0"/>
        <v>49</v>
      </c>
      <c r="G51" s="45">
        <f t="shared" si="0"/>
        <v>54</v>
      </c>
      <c r="H51" s="45">
        <f t="shared" si="0"/>
        <v>62</v>
      </c>
      <c r="I51" s="45">
        <f t="shared" si="0"/>
        <v>52</v>
      </c>
      <c r="J51" s="45">
        <f t="shared" si="0"/>
        <v>56</v>
      </c>
      <c r="K51" s="45">
        <f t="shared" si="0"/>
        <v>56</v>
      </c>
      <c r="L51" s="45">
        <f t="shared" si="0"/>
        <v>69</v>
      </c>
      <c r="M51" s="45">
        <f t="shared" si="0"/>
        <v>53</v>
      </c>
      <c r="N51" s="45">
        <f t="shared" si="0"/>
        <v>63</v>
      </c>
      <c r="O51" s="45">
        <f>SUM(O4:O50)</f>
        <v>49</v>
      </c>
      <c r="P51" s="45">
        <f t="shared" si="0"/>
        <v>68</v>
      </c>
      <c r="Q51" s="45">
        <f t="shared" si="0"/>
        <v>52</v>
      </c>
      <c r="R51" s="45">
        <f t="shared" si="0"/>
        <v>66</v>
      </c>
      <c r="S51" s="45">
        <f t="shared" si="0"/>
        <v>66</v>
      </c>
      <c r="T51" s="45">
        <f t="shared" si="0"/>
        <v>63</v>
      </c>
      <c r="U51" s="45">
        <f t="shared" si="0"/>
        <v>30</v>
      </c>
      <c r="V51" s="45">
        <f t="shared" si="0"/>
        <v>60</v>
      </c>
      <c r="W51" s="45">
        <f t="shared" si="0"/>
        <v>69</v>
      </c>
    </row>
    <row r="52" spans="1:23" s="113" customFormat="1" ht="27" customHeight="1">
      <c r="A52" s="111" t="s">
        <v>25</v>
      </c>
      <c r="B52" s="112">
        <f>B51/70</f>
        <v>0.9428571428571428</v>
      </c>
      <c r="C52" s="112">
        <f>C51/72</f>
        <v>0.9166666666666666</v>
      </c>
      <c r="D52" s="112">
        <f aca="true" t="shared" si="1" ref="D52:K52">D51/70</f>
        <v>0.9142857142857143</v>
      </c>
      <c r="E52" s="112">
        <f t="shared" si="1"/>
        <v>0.8857142857142857</v>
      </c>
      <c r="F52" s="112">
        <f t="shared" si="1"/>
        <v>0.7</v>
      </c>
      <c r="G52" s="112">
        <f t="shared" si="1"/>
        <v>0.7714285714285715</v>
      </c>
      <c r="H52" s="112">
        <f t="shared" si="1"/>
        <v>0.8857142857142857</v>
      </c>
      <c r="I52" s="112">
        <f>I51/70</f>
        <v>0.7428571428571429</v>
      </c>
      <c r="J52" s="112">
        <f t="shared" si="1"/>
        <v>0.8</v>
      </c>
      <c r="K52" s="112">
        <f t="shared" si="1"/>
        <v>0.8</v>
      </c>
      <c r="L52" s="112">
        <f>L51/72</f>
        <v>0.9583333333333334</v>
      </c>
      <c r="M52" s="112">
        <f>M51/72</f>
        <v>0.7361111111111112</v>
      </c>
      <c r="N52" s="112">
        <f>N51/70</f>
        <v>0.9</v>
      </c>
      <c r="O52" s="112">
        <f>O51/72</f>
        <v>0.6805555555555556</v>
      </c>
      <c r="P52" s="112">
        <f>P51/72</f>
        <v>0.9444444444444444</v>
      </c>
      <c r="Q52" s="112">
        <f>Q51/70</f>
        <v>0.7428571428571429</v>
      </c>
      <c r="R52" s="112">
        <f>R51/72</f>
        <v>0.9166666666666666</v>
      </c>
      <c r="S52" s="112">
        <f>S51/70</f>
        <v>0.9428571428571428</v>
      </c>
      <c r="T52" s="112">
        <f>T51/70</f>
        <v>0.9</v>
      </c>
      <c r="U52" s="123">
        <f>U51/(72-18)</f>
        <v>0.5555555555555556</v>
      </c>
      <c r="V52" s="112">
        <f>V51/72</f>
        <v>0.8333333333333334</v>
      </c>
      <c r="W52" s="112">
        <f>W51/70</f>
        <v>0.9857142857142858</v>
      </c>
    </row>
    <row r="53" spans="1:23" ht="23.25" customHeight="1">
      <c r="A53" s="49" t="s">
        <v>179</v>
      </c>
      <c r="B53" s="50"/>
      <c r="C53" s="50"/>
      <c r="D53" s="50"/>
      <c r="E53" s="50"/>
      <c r="F53" s="50"/>
      <c r="G53" s="50"/>
      <c r="H53" s="80"/>
      <c r="I53" s="80"/>
      <c r="J53" s="80"/>
      <c r="K53" s="80"/>
      <c r="L53" s="80"/>
      <c r="M53" s="80"/>
      <c r="N53" s="80"/>
      <c r="O53" s="80"/>
      <c r="P53" s="50"/>
      <c r="Q53" s="50"/>
      <c r="R53" s="50"/>
      <c r="S53" s="50"/>
      <c r="T53" s="50"/>
      <c r="U53" s="50"/>
      <c r="V53" s="50"/>
      <c r="W53" s="50"/>
    </row>
    <row r="54" spans="2:23" ht="23.25" customHeight="1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</row>
    <row r="55" spans="2:23" ht="23.25" customHeight="1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</row>
    <row r="56" spans="2:23" ht="23.25" customHeight="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</row>
    <row r="57" spans="2:23" ht="23.25" customHeight="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</row>
    <row r="58" spans="2:23" ht="23.25" customHeight="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</row>
    <row r="59" spans="2:23" ht="23.25" customHeight="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</row>
    <row r="60" spans="2:23" ht="23.25" customHeight="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</row>
    <row r="61" spans="2:23" ht="23.25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</row>
    <row r="62" spans="2:23" ht="23.25" customHeight="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</row>
    <row r="63" spans="2:23" ht="23.2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</row>
    <row r="64" spans="2:23" ht="23.25" customHeight="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</row>
    <row r="65" spans="2:23" ht="23.2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</row>
  </sheetData>
  <sheetProtection/>
  <mergeCells count="1">
    <mergeCell ref="A2:A3"/>
  </mergeCells>
  <printOptions/>
  <pageMargins left="0.16" right="0.16" top="0.5" bottom="0.49" header="0.5" footer="0.5"/>
  <pageSetup horizontalDpi="1200" verticalDpi="1200" orientation="landscape" paperSize="9" r:id="rId1"/>
  <ignoredErrors>
    <ignoredError sqref="R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G9" sqref="G9"/>
    </sheetView>
  </sheetViews>
  <sheetFormatPr defaultColWidth="9.140625" defaultRowHeight="14.25" customHeight="1"/>
  <cols>
    <col min="1" max="1" width="3.7109375" style="10" customWidth="1"/>
    <col min="2" max="2" width="47.7109375" style="10" customWidth="1"/>
    <col min="3" max="3" width="6.00390625" style="83" customWidth="1"/>
    <col min="4" max="4" width="5.8515625" style="83" customWidth="1"/>
    <col min="5" max="5" width="6.7109375" style="83" customWidth="1"/>
    <col min="6" max="6" width="7.421875" style="83" customWidth="1"/>
    <col min="7" max="7" width="6.8515625" style="83" customWidth="1"/>
    <col min="8" max="8" width="5.57421875" style="83" customWidth="1"/>
    <col min="9" max="10" width="6.140625" style="83" customWidth="1"/>
    <col min="11" max="11" width="7.140625" style="83" customWidth="1"/>
    <col min="12" max="12" width="5.28125" style="83" customWidth="1"/>
    <col min="13" max="13" width="5.8515625" style="83" customWidth="1"/>
    <col min="14" max="14" width="5.00390625" style="83" customWidth="1"/>
    <col min="15" max="15" width="5.421875" style="83" customWidth="1"/>
    <col min="16" max="16" width="5.28125" style="83" customWidth="1"/>
    <col min="17" max="17" width="5.8515625" style="83" customWidth="1"/>
    <col min="18" max="18" width="5.00390625" style="83" customWidth="1"/>
    <col min="19" max="19" width="7.140625" style="83" customWidth="1"/>
    <col min="20" max="20" width="5.8515625" style="83" customWidth="1"/>
    <col min="21" max="23" width="5.57421875" style="83" customWidth="1"/>
    <col min="24" max="24" width="6.28125" style="83" customWidth="1"/>
    <col min="25" max="25" width="12.7109375" style="83" customWidth="1"/>
    <col min="26" max="16384" width="9.140625" style="10" customWidth="1"/>
  </cols>
  <sheetData>
    <row r="1" spans="1:25" ht="14.2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9"/>
    </row>
    <row r="2" spans="1:25" ht="12" customHeight="1">
      <c r="A2" s="117" t="s">
        <v>226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</row>
    <row r="3" spans="1:15" ht="11.25">
      <c r="A3" s="110"/>
      <c r="B3" s="7"/>
      <c r="E3" s="82"/>
      <c r="O3" s="82"/>
    </row>
    <row r="4" spans="1:25" ht="52.5" customHeight="1">
      <c r="A4" s="157" t="s">
        <v>78</v>
      </c>
      <c r="B4" s="158"/>
      <c r="C4" s="158"/>
      <c r="D4" s="158"/>
      <c r="E4" s="158"/>
      <c r="F4" s="136"/>
      <c r="O4" s="108"/>
      <c r="Y4" s="109"/>
    </row>
    <row r="5" spans="1:25" ht="33.75">
      <c r="A5" s="1" t="s">
        <v>1</v>
      </c>
      <c r="B5" s="1" t="s">
        <v>2</v>
      </c>
      <c r="C5" s="1" t="s">
        <v>87</v>
      </c>
      <c r="D5" s="1" t="s">
        <v>91</v>
      </c>
      <c r="E5" s="1" t="s">
        <v>84</v>
      </c>
      <c r="F5" s="1" t="s">
        <v>85</v>
      </c>
      <c r="G5" s="1" t="s">
        <v>93</v>
      </c>
      <c r="H5" s="1" t="s">
        <v>94</v>
      </c>
      <c r="I5" s="1" t="s">
        <v>144</v>
      </c>
      <c r="J5" s="1" t="s">
        <v>193</v>
      </c>
      <c r="K5" s="1" t="s">
        <v>148</v>
      </c>
      <c r="L5" s="1" t="s">
        <v>194</v>
      </c>
      <c r="M5" s="1" t="s">
        <v>195</v>
      </c>
      <c r="N5" s="1" t="s">
        <v>89</v>
      </c>
      <c r="O5" s="1" t="s">
        <v>198</v>
      </c>
      <c r="P5" s="1" t="s">
        <v>196</v>
      </c>
      <c r="Q5" s="1" t="s">
        <v>149</v>
      </c>
      <c r="R5" s="1" t="s">
        <v>150</v>
      </c>
      <c r="S5" s="1" t="s">
        <v>221</v>
      </c>
      <c r="T5" s="1" t="s">
        <v>197</v>
      </c>
      <c r="U5" s="1" t="s">
        <v>152</v>
      </c>
      <c r="V5" s="1" t="s">
        <v>146</v>
      </c>
      <c r="W5" s="121" t="s">
        <v>224</v>
      </c>
      <c r="X5" s="1" t="s">
        <v>92</v>
      </c>
      <c r="Y5" s="11" t="s">
        <v>77</v>
      </c>
    </row>
    <row r="6" spans="1:25" s="99" customFormat="1" ht="11.25">
      <c r="A6" s="78"/>
      <c r="B6" s="75" t="s">
        <v>3</v>
      </c>
      <c r="C6" s="105"/>
      <c r="D6" s="105"/>
      <c r="E6" s="78"/>
      <c r="F6" s="76"/>
      <c r="G6" s="105"/>
      <c r="H6" s="105"/>
      <c r="I6" s="105"/>
      <c r="J6" s="105"/>
      <c r="K6" s="105"/>
      <c r="L6" s="105"/>
      <c r="M6" s="105"/>
      <c r="N6" s="105"/>
      <c r="O6" s="78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s="95" customFormat="1" ht="11.25">
      <c r="A7" s="98"/>
      <c r="B7" s="94" t="s">
        <v>4</v>
      </c>
      <c r="C7" s="106"/>
      <c r="D7" s="106"/>
      <c r="E7" s="98"/>
      <c r="F7" s="93"/>
      <c r="G7" s="106"/>
      <c r="H7" s="106"/>
      <c r="I7" s="106"/>
      <c r="J7" s="106"/>
      <c r="K7" s="106"/>
      <c r="L7" s="106"/>
      <c r="M7" s="106"/>
      <c r="N7" s="106"/>
      <c r="O7" s="98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22.5">
      <c r="A8" s="3">
        <v>1</v>
      </c>
      <c r="B8" s="4" t="s">
        <v>5</v>
      </c>
      <c r="C8" s="124">
        <v>2</v>
      </c>
      <c r="D8" s="124">
        <v>2</v>
      </c>
      <c r="E8" s="126">
        <v>2</v>
      </c>
      <c r="F8" s="126">
        <v>2</v>
      </c>
      <c r="G8" s="124">
        <v>2</v>
      </c>
      <c r="H8" s="124">
        <v>2</v>
      </c>
      <c r="I8" s="124">
        <v>2</v>
      </c>
      <c r="J8" s="124">
        <v>2</v>
      </c>
      <c r="K8" s="124">
        <v>2</v>
      </c>
      <c r="L8" s="124">
        <v>2</v>
      </c>
      <c r="M8" s="124">
        <v>2</v>
      </c>
      <c r="N8" s="126">
        <v>2</v>
      </c>
      <c r="O8" s="126">
        <v>2</v>
      </c>
      <c r="P8" s="124">
        <v>2</v>
      </c>
      <c r="Q8" s="124">
        <v>2</v>
      </c>
      <c r="R8" s="124">
        <v>2</v>
      </c>
      <c r="S8" s="124">
        <v>2</v>
      </c>
      <c r="T8" s="124">
        <v>2</v>
      </c>
      <c r="U8" s="124">
        <v>2</v>
      </c>
      <c r="V8" s="124">
        <v>2</v>
      </c>
      <c r="W8" s="124">
        <v>2</v>
      </c>
      <c r="X8" s="124">
        <v>2</v>
      </c>
      <c r="Y8" s="3" t="s">
        <v>68</v>
      </c>
    </row>
    <row r="9" spans="1:25" ht="22.5">
      <c r="A9" s="3">
        <v>2</v>
      </c>
      <c r="B9" s="4" t="s">
        <v>82</v>
      </c>
      <c r="C9" s="124">
        <v>2</v>
      </c>
      <c r="D9" s="124">
        <v>2</v>
      </c>
      <c r="E9" s="126">
        <v>2</v>
      </c>
      <c r="F9" s="126">
        <v>2</v>
      </c>
      <c r="G9" s="124">
        <v>2</v>
      </c>
      <c r="H9" s="124">
        <v>2</v>
      </c>
      <c r="I9" s="124">
        <v>2</v>
      </c>
      <c r="J9" s="124">
        <v>2</v>
      </c>
      <c r="K9" s="124">
        <v>2</v>
      </c>
      <c r="L9" s="124">
        <v>2</v>
      </c>
      <c r="M9" s="124">
        <v>2</v>
      </c>
      <c r="N9" s="126">
        <v>2</v>
      </c>
      <c r="O9" s="126">
        <v>2</v>
      </c>
      <c r="P9" s="124">
        <v>2</v>
      </c>
      <c r="Q9" s="124">
        <v>2</v>
      </c>
      <c r="R9" s="124">
        <v>2</v>
      </c>
      <c r="S9" s="124">
        <v>2</v>
      </c>
      <c r="T9" s="124">
        <v>2</v>
      </c>
      <c r="U9" s="124">
        <v>2</v>
      </c>
      <c r="V9" s="124">
        <v>2</v>
      </c>
      <c r="W9" s="124">
        <v>2</v>
      </c>
      <c r="X9" s="124">
        <v>2</v>
      </c>
      <c r="Y9" s="3" t="s">
        <v>68</v>
      </c>
    </row>
    <row r="10" spans="1:25" ht="45">
      <c r="A10" s="3">
        <v>3</v>
      </c>
      <c r="B10" s="4" t="s">
        <v>39</v>
      </c>
      <c r="C10" s="124">
        <v>2</v>
      </c>
      <c r="D10" s="124">
        <v>2</v>
      </c>
      <c r="E10" s="126">
        <v>2</v>
      </c>
      <c r="F10" s="126">
        <v>2</v>
      </c>
      <c r="G10" s="124">
        <v>2</v>
      </c>
      <c r="H10" s="124">
        <v>2</v>
      </c>
      <c r="I10" s="124">
        <v>2</v>
      </c>
      <c r="J10" s="124">
        <v>2</v>
      </c>
      <c r="K10" s="124">
        <v>2</v>
      </c>
      <c r="L10" s="124">
        <v>2</v>
      </c>
      <c r="M10" s="124">
        <v>2</v>
      </c>
      <c r="N10" s="126">
        <v>2</v>
      </c>
      <c r="O10" s="126">
        <v>2</v>
      </c>
      <c r="P10" s="124">
        <v>2</v>
      </c>
      <c r="Q10" s="124">
        <v>2</v>
      </c>
      <c r="R10" s="124">
        <v>2</v>
      </c>
      <c r="S10" s="124">
        <v>2</v>
      </c>
      <c r="T10" s="124">
        <v>2</v>
      </c>
      <c r="U10" s="124">
        <v>2</v>
      </c>
      <c r="V10" s="124">
        <v>2</v>
      </c>
      <c r="W10" s="124">
        <v>0</v>
      </c>
      <c r="X10" s="124">
        <v>2</v>
      </c>
      <c r="Y10" s="3" t="s">
        <v>69</v>
      </c>
    </row>
    <row r="11" spans="1:25" ht="22.5">
      <c r="A11" s="3">
        <v>4</v>
      </c>
      <c r="B11" s="4" t="s">
        <v>6</v>
      </c>
      <c r="C11" s="124">
        <v>2</v>
      </c>
      <c r="D11" s="124">
        <v>1</v>
      </c>
      <c r="E11" s="126">
        <v>2</v>
      </c>
      <c r="F11" s="126">
        <v>2</v>
      </c>
      <c r="G11" s="124">
        <v>2</v>
      </c>
      <c r="H11" s="124">
        <v>2</v>
      </c>
      <c r="I11" s="124">
        <v>2</v>
      </c>
      <c r="J11" s="124">
        <v>2</v>
      </c>
      <c r="K11" s="124">
        <v>1</v>
      </c>
      <c r="L11" s="124">
        <v>2</v>
      </c>
      <c r="M11" s="124">
        <v>2</v>
      </c>
      <c r="N11" s="126">
        <v>2</v>
      </c>
      <c r="O11" s="126">
        <v>2</v>
      </c>
      <c r="P11" s="124">
        <v>2</v>
      </c>
      <c r="Q11" s="124">
        <v>2</v>
      </c>
      <c r="R11" s="124">
        <v>2</v>
      </c>
      <c r="S11" s="124">
        <v>2</v>
      </c>
      <c r="T11" s="124">
        <v>2</v>
      </c>
      <c r="U11" s="124">
        <v>2</v>
      </c>
      <c r="V11" s="124">
        <v>2</v>
      </c>
      <c r="W11" s="124">
        <v>0</v>
      </c>
      <c r="X11" s="124">
        <v>2</v>
      </c>
      <c r="Y11" s="3"/>
    </row>
    <row r="12" spans="1:25" ht="22.5">
      <c r="A12" s="3">
        <v>5</v>
      </c>
      <c r="B12" s="4" t="s">
        <v>7</v>
      </c>
      <c r="C12" s="124">
        <v>2</v>
      </c>
      <c r="D12" s="124">
        <v>2</v>
      </c>
      <c r="E12" s="126">
        <v>2</v>
      </c>
      <c r="F12" s="126">
        <v>2</v>
      </c>
      <c r="G12" s="124">
        <v>2</v>
      </c>
      <c r="H12" s="124">
        <v>2</v>
      </c>
      <c r="I12" s="124">
        <v>2</v>
      </c>
      <c r="J12" s="124">
        <v>2</v>
      </c>
      <c r="K12" s="124">
        <v>2</v>
      </c>
      <c r="L12" s="124">
        <v>2</v>
      </c>
      <c r="M12" s="124">
        <v>2</v>
      </c>
      <c r="N12" s="126">
        <v>2</v>
      </c>
      <c r="O12" s="126">
        <v>2</v>
      </c>
      <c r="P12" s="124">
        <v>2</v>
      </c>
      <c r="Q12" s="124">
        <v>2</v>
      </c>
      <c r="R12" s="124">
        <v>2</v>
      </c>
      <c r="S12" s="124">
        <v>2</v>
      </c>
      <c r="T12" s="124">
        <v>2</v>
      </c>
      <c r="U12" s="124">
        <v>2</v>
      </c>
      <c r="V12" s="124">
        <v>2</v>
      </c>
      <c r="W12" s="124">
        <v>2</v>
      </c>
      <c r="X12" s="124">
        <v>2</v>
      </c>
      <c r="Y12" s="3" t="s">
        <v>70</v>
      </c>
    </row>
    <row r="13" spans="1:25" ht="22.5">
      <c r="A13" s="3">
        <v>6</v>
      </c>
      <c r="B13" s="4" t="s">
        <v>8</v>
      </c>
      <c r="C13" s="124">
        <v>2</v>
      </c>
      <c r="D13" s="124">
        <v>2</v>
      </c>
      <c r="E13" s="126">
        <v>2</v>
      </c>
      <c r="F13" s="126">
        <v>2</v>
      </c>
      <c r="G13" s="124">
        <v>2</v>
      </c>
      <c r="H13" s="124">
        <v>2</v>
      </c>
      <c r="I13" s="124">
        <v>2</v>
      </c>
      <c r="J13" s="124">
        <v>2</v>
      </c>
      <c r="K13" s="124">
        <v>2</v>
      </c>
      <c r="L13" s="124">
        <v>2</v>
      </c>
      <c r="M13" s="124">
        <v>2</v>
      </c>
      <c r="N13" s="126">
        <v>2</v>
      </c>
      <c r="O13" s="126">
        <v>2</v>
      </c>
      <c r="P13" s="124">
        <v>2</v>
      </c>
      <c r="Q13" s="124">
        <v>2</v>
      </c>
      <c r="R13" s="124">
        <v>2</v>
      </c>
      <c r="S13" s="124">
        <v>2</v>
      </c>
      <c r="T13" s="124">
        <v>2</v>
      </c>
      <c r="U13" s="124">
        <v>2</v>
      </c>
      <c r="V13" s="124">
        <v>2</v>
      </c>
      <c r="W13" s="124">
        <v>0</v>
      </c>
      <c r="X13" s="124">
        <v>2</v>
      </c>
      <c r="Y13" s="3" t="s">
        <v>68</v>
      </c>
    </row>
    <row r="14" spans="1:25" ht="22.5">
      <c r="A14" s="3">
        <v>7</v>
      </c>
      <c r="B14" s="4" t="s">
        <v>9</v>
      </c>
      <c r="C14" s="124">
        <v>2</v>
      </c>
      <c r="D14" s="124">
        <v>2</v>
      </c>
      <c r="E14" s="126">
        <v>2</v>
      </c>
      <c r="F14" s="126">
        <v>2</v>
      </c>
      <c r="G14" s="124">
        <v>2</v>
      </c>
      <c r="H14" s="124">
        <v>2</v>
      </c>
      <c r="I14" s="124">
        <v>2</v>
      </c>
      <c r="J14" s="124">
        <v>2</v>
      </c>
      <c r="K14" s="124">
        <v>2</v>
      </c>
      <c r="L14" s="124">
        <v>2</v>
      </c>
      <c r="M14" s="124">
        <v>2</v>
      </c>
      <c r="N14" s="126">
        <v>2</v>
      </c>
      <c r="O14" s="126">
        <v>2</v>
      </c>
      <c r="P14" s="124">
        <v>2</v>
      </c>
      <c r="Q14" s="124">
        <v>2</v>
      </c>
      <c r="R14" s="124">
        <v>2</v>
      </c>
      <c r="S14" s="124">
        <v>2</v>
      </c>
      <c r="T14" s="124">
        <v>2</v>
      </c>
      <c r="U14" s="124">
        <v>2</v>
      </c>
      <c r="V14" s="124">
        <v>2</v>
      </c>
      <c r="W14" s="124">
        <v>2</v>
      </c>
      <c r="X14" s="124">
        <v>2</v>
      </c>
      <c r="Y14" s="3"/>
    </row>
    <row r="15" spans="1:25" ht="22.5">
      <c r="A15" s="3">
        <v>8</v>
      </c>
      <c r="B15" s="4" t="s">
        <v>10</v>
      </c>
      <c r="C15" s="124">
        <v>2</v>
      </c>
      <c r="D15" s="124">
        <v>2</v>
      </c>
      <c r="E15" s="126">
        <v>2</v>
      </c>
      <c r="F15" s="126">
        <v>2</v>
      </c>
      <c r="G15" s="124">
        <v>2</v>
      </c>
      <c r="H15" s="124">
        <v>2</v>
      </c>
      <c r="I15" s="124">
        <v>2</v>
      </c>
      <c r="J15" s="124">
        <v>2</v>
      </c>
      <c r="K15" s="124">
        <v>2</v>
      </c>
      <c r="L15" s="124">
        <v>2</v>
      </c>
      <c r="M15" s="124">
        <v>2</v>
      </c>
      <c r="N15" s="126">
        <v>2</v>
      </c>
      <c r="O15" s="126">
        <v>2</v>
      </c>
      <c r="P15" s="124">
        <v>2</v>
      </c>
      <c r="Q15" s="124">
        <v>2</v>
      </c>
      <c r="R15" s="124">
        <v>2</v>
      </c>
      <c r="S15" s="124">
        <v>2</v>
      </c>
      <c r="T15" s="124">
        <v>2</v>
      </c>
      <c r="U15" s="124">
        <v>2</v>
      </c>
      <c r="V15" s="124">
        <v>2</v>
      </c>
      <c r="W15" s="124">
        <v>2</v>
      </c>
      <c r="X15" s="124">
        <v>2</v>
      </c>
      <c r="Y15" s="3"/>
    </row>
    <row r="16" spans="1:25" ht="33.75">
      <c r="A16" s="3">
        <v>9</v>
      </c>
      <c r="B16" s="4" t="s">
        <v>11</v>
      </c>
      <c r="C16" s="124">
        <v>2</v>
      </c>
      <c r="D16" s="124">
        <v>2</v>
      </c>
      <c r="E16" s="126">
        <v>2</v>
      </c>
      <c r="F16" s="126">
        <v>2</v>
      </c>
      <c r="G16" s="124">
        <v>2</v>
      </c>
      <c r="H16" s="124">
        <v>2</v>
      </c>
      <c r="I16" s="124">
        <v>2</v>
      </c>
      <c r="J16" s="124">
        <v>2</v>
      </c>
      <c r="K16" s="124">
        <v>2</v>
      </c>
      <c r="L16" s="124">
        <v>2</v>
      </c>
      <c r="M16" s="124">
        <v>2</v>
      </c>
      <c r="N16" s="126">
        <v>2</v>
      </c>
      <c r="O16" s="126">
        <v>2</v>
      </c>
      <c r="P16" s="124">
        <v>2</v>
      </c>
      <c r="Q16" s="124">
        <v>2</v>
      </c>
      <c r="R16" s="124">
        <v>2</v>
      </c>
      <c r="S16" s="124">
        <v>2</v>
      </c>
      <c r="T16" s="124">
        <v>2</v>
      </c>
      <c r="U16" s="124">
        <v>2</v>
      </c>
      <c r="V16" s="124">
        <v>2</v>
      </c>
      <c r="W16" s="124">
        <v>2</v>
      </c>
      <c r="X16" s="124">
        <v>2</v>
      </c>
      <c r="Y16" s="3" t="s">
        <v>76</v>
      </c>
    </row>
    <row r="17" spans="1:25" s="95" customFormat="1" ht="11.25">
      <c r="A17" s="93"/>
      <c r="B17" s="94" t="s">
        <v>12</v>
      </c>
      <c r="C17" s="106"/>
      <c r="D17" s="106"/>
      <c r="E17" s="93"/>
      <c r="F17" s="93"/>
      <c r="G17" s="106"/>
      <c r="H17" s="106"/>
      <c r="I17" s="106"/>
      <c r="J17" s="106"/>
      <c r="K17" s="106"/>
      <c r="L17" s="106"/>
      <c r="M17" s="106"/>
      <c r="N17" s="106"/>
      <c r="O17" s="93"/>
      <c r="P17" s="106"/>
      <c r="Q17" s="106"/>
      <c r="R17" s="106"/>
      <c r="S17" s="106"/>
      <c r="T17" s="106"/>
      <c r="U17" s="106"/>
      <c r="V17" s="106"/>
      <c r="W17" s="106"/>
      <c r="X17" s="106"/>
      <c r="Y17" s="93"/>
    </row>
    <row r="18" spans="1:25" ht="78.75">
      <c r="A18" s="3">
        <v>10</v>
      </c>
      <c r="B18" s="4" t="s">
        <v>13</v>
      </c>
      <c r="C18" s="124">
        <v>2</v>
      </c>
      <c r="D18" s="124">
        <v>2</v>
      </c>
      <c r="E18" s="126">
        <v>2</v>
      </c>
      <c r="F18" s="126">
        <v>2</v>
      </c>
      <c r="G18" s="124">
        <v>2</v>
      </c>
      <c r="H18" s="124">
        <v>2</v>
      </c>
      <c r="I18" s="124">
        <v>2</v>
      </c>
      <c r="J18" s="124">
        <v>2</v>
      </c>
      <c r="K18" s="124">
        <v>2</v>
      </c>
      <c r="L18" s="124">
        <v>2</v>
      </c>
      <c r="M18" s="124">
        <v>2</v>
      </c>
      <c r="N18" s="124">
        <v>2</v>
      </c>
      <c r="O18" s="126">
        <v>2</v>
      </c>
      <c r="P18" s="124">
        <v>2</v>
      </c>
      <c r="Q18" s="124">
        <v>2</v>
      </c>
      <c r="R18" s="124">
        <v>2</v>
      </c>
      <c r="S18" s="124">
        <v>2</v>
      </c>
      <c r="T18" s="124">
        <v>2</v>
      </c>
      <c r="U18" s="124">
        <v>2</v>
      </c>
      <c r="V18" s="124">
        <v>2</v>
      </c>
      <c r="W18" s="124">
        <v>2</v>
      </c>
      <c r="X18" s="124">
        <v>2</v>
      </c>
      <c r="Y18" s="3" t="s">
        <v>71</v>
      </c>
    </row>
    <row r="19" spans="1:25" ht="11.25">
      <c r="A19" s="3">
        <v>11</v>
      </c>
      <c r="B19" s="4" t="s">
        <v>14</v>
      </c>
      <c r="C19" s="124">
        <v>2</v>
      </c>
      <c r="D19" s="124">
        <v>2</v>
      </c>
      <c r="E19" s="126">
        <v>2</v>
      </c>
      <c r="F19" s="126">
        <v>2</v>
      </c>
      <c r="G19" s="124">
        <v>2</v>
      </c>
      <c r="H19" s="124">
        <v>2</v>
      </c>
      <c r="I19" s="124">
        <v>2</v>
      </c>
      <c r="J19" s="124">
        <v>2</v>
      </c>
      <c r="K19" s="124">
        <v>2</v>
      </c>
      <c r="L19" s="124">
        <v>2</v>
      </c>
      <c r="M19" s="124">
        <v>2</v>
      </c>
      <c r="N19" s="124">
        <v>2</v>
      </c>
      <c r="O19" s="126">
        <v>2</v>
      </c>
      <c r="P19" s="124">
        <v>2</v>
      </c>
      <c r="Q19" s="124">
        <v>2</v>
      </c>
      <c r="R19" s="124">
        <v>2</v>
      </c>
      <c r="S19" s="124">
        <v>2</v>
      </c>
      <c r="T19" s="124">
        <v>2</v>
      </c>
      <c r="U19" s="124">
        <v>2</v>
      </c>
      <c r="V19" s="124">
        <v>2</v>
      </c>
      <c r="W19" s="124">
        <v>2</v>
      </c>
      <c r="X19" s="124">
        <v>2</v>
      </c>
      <c r="Y19" s="3"/>
    </row>
    <row r="20" spans="1:25" ht="22.5">
      <c r="A20" s="3">
        <v>12</v>
      </c>
      <c r="B20" s="4" t="s">
        <v>15</v>
      </c>
      <c r="C20" s="124">
        <v>2</v>
      </c>
      <c r="D20" s="124">
        <v>2</v>
      </c>
      <c r="E20" s="126">
        <v>2</v>
      </c>
      <c r="F20" s="126">
        <v>2</v>
      </c>
      <c r="G20" s="124">
        <v>2</v>
      </c>
      <c r="H20" s="124">
        <v>2</v>
      </c>
      <c r="I20" s="124">
        <v>2</v>
      </c>
      <c r="J20" s="124">
        <v>2</v>
      </c>
      <c r="K20" s="124">
        <v>2</v>
      </c>
      <c r="L20" s="124">
        <v>2</v>
      </c>
      <c r="M20" s="124">
        <v>2</v>
      </c>
      <c r="N20" s="124">
        <v>2</v>
      </c>
      <c r="O20" s="126">
        <v>2</v>
      </c>
      <c r="P20" s="124">
        <v>2</v>
      </c>
      <c r="Q20" s="124">
        <v>2</v>
      </c>
      <c r="R20" s="124">
        <v>2</v>
      </c>
      <c r="S20" s="124">
        <v>2</v>
      </c>
      <c r="T20" s="124">
        <v>2</v>
      </c>
      <c r="U20" s="124">
        <v>2</v>
      </c>
      <c r="V20" s="124">
        <v>2</v>
      </c>
      <c r="W20" s="124">
        <v>1</v>
      </c>
      <c r="X20" s="124">
        <v>2</v>
      </c>
      <c r="Y20" s="3"/>
    </row>
    <row r="21" spans="1:25" s="99" customFormat="1" ht="11.25">
      <c r="A21" s="76"/>
      <c r="B21" s="77" t="s">
        <v>16</v>
      </c>
      <c r="C21" s="105"/>
      <c r="D21" s="105"/>
      <c r="E21" s="76"/>
      <c r="F21" s="76"/>
      <c r="G21" s="105"/>
      <c r="H21" s="105"/>
      <c r="I21" s="105"/>
      <c r="J21" s="105"/>
      <c r="K21" s="105"/>
      <c r="L21" s="105"/>
      <c r="M21" s="105"/>
      <c r="N21" s="105"/>
      <c r="O21" s="76"/>
      <c r="P21" s="105"/>
      <c r="Q21" s="105"/>
      <c r="R21" s="105"/>
      <c r="S21" s="105"/>
      <c r="T21" s="105"/>
      <c r="U21" s="105"/>
      <c r="V21" s="105"/>
      <c r="W21" s="105"/>
      <c r="X21" s="105"/>
      <c r="Y21" s="76"/>
    </row>
    <row r="22" spans="1:25" ht="22.5">
      <c r="A22" s="3">
        <v>13</v>
      </c>
      <c r="B22" s="4" t="s">
        <v>17</v>
      </c>
      <c r="C22" s="124">
        <v>2</v>
      </c>
      <c r="D22" s="124">
        <v>2</v>
      </c>
      <c r="E22" s="126">
        <v>2</v>
      </c>
      <c r="F22" s="126">
        <v>2</v>
      </c>
      <c r="G22" s="124">
        <v>2</v>
      </c>
      <c r="H22" s="124">
        <v>2</v>
      </c>
      <c r="I22" s="124">
        <v>2</v>
      </c>
      <c r="J22" s="124">
        <v>2</v>
      </c>
      <c r="K22" s="124">
        <v>2</v>
      </c>
      <c r="L22" s="124">
        <v>2</v>
      </c>
      <c r="M22" s="124">
        <v>2</v>
      </c>
      <c r="N22" s="124">
        <v>2</v>
      </c>
      <c r="O22" s="126">
        <v>2</v>
      </c>
      <c r="P22" s="124">
        <v>2</v>
      </c>
      <c r="Q22" s="124">
        <v>2</v>
      </c>
      <c r="R22" s="124">
        <v>2</v>
      </c>
      <c r="S22" s="124">
        <v>2</v>
      </c>
      <c r="T22" s="124">
        <v>2</v>
      </c>
      <c r="U22" s="124">
        <v>2</v>
      </c>
      <c r="V22" s="124">
        <v>2</v>
      </c>
      <c r="W22" s="124">
        <v>2</v>
      </c>
      <c r="X22" s="124">
        <v>2</v>
      </c>
      <c r="Y22" s="3" t="s">
        <v>68</v>
      </c>
    </row>
    <row r="23" spans="1:25" ht="11.25">
      <c r="A23" s="3">
        <v>14</v>
      </c>
      <c r="B23" s="4" t="s">
        <v>40</v>
      </c>
      <c r="C23" s="124">
        <v>2</v>
      </c>
      <c r="D23" s="124">
        <v>2</v>
      </c>
      <c r="E23" s="126">
        <v>2</v>
      </c>
      <c r="F23" s="126">
        <v>2</v>
      </c>
      <c r="G23" s="124">
        <v>2</v>
      </c>
      <c r="H23" s="124">
        <v>2</v>
      </c>
      <c r="I23" s="124">
        <v>2</v>
      </c>
      <c r="J23" s="124">
        <v>2</v>
      </c>
      <c r="K23" s="124">
        <v>2</v>
      </c>
      <c r="L23" s="124">
        <v>2</v>
      </c>
      <c r="M23" s="124">
        <v>2</v>
      </c>
      <c r="N23" s="124">
        <v>2</v>
      </c>
      <c r="O23" s="126">
        <v>2</v>
      </c>
      <c r="P23" s="124">
        <v>2</v>
      </c>
      <c r="Q23" s="124">
        <v>2</v>
      </c>
      <c r="R23" s="124">
        <v>2</v>
      </c>
      <c r="S23" s="124">
        <v>2</v>
      </c>
      <c r="T23" s="124">
        <v>2</v>
      </c>
      <c r="U23" s="124">
        <v>2</v>
      </c>
      <c r="V23" s="124">
        <v>2</v>
      </c>
      <c r="W23" s="124">
        <v>2</v>
      </c>
      <c r="X23" s="124">
        <v>2</v>
      </c>
      <c r="Y23" s="3"/>
    </row>
    <row r="24" spans="1:25" ht="56.25">
      <c r="A24" s="3">
        <v>15</v>
      </c>
      <c r="B24" s="4" t="s">
        <v>18</v>
      </c>
      <c r="C24" s="124">
        <v>2</v>
      </c>
      <c r="D24" s="124">
        <v>2</v>
      </c>
      <c r="E24" s="126">
        <v>2</v>
      </c>
      <c r="F24" s="126">
        <v>2</v>
      </c>
      <c r="G24" s="124">
        <v>2</v>
      </c>
      <c r="H24" s="124">
        <v>2</v>
      </c>
      <c r="I24" s="124">
        <v>2</v>
      </c>
      <c r="J24" s="124">
        <v>2</v>
      </c>
      <c r="K24" s="124">
        <v>2</v>
      </c>
      <c r="L24" s="124">
        <v>2</v>
      </c>
      <c r="M24" s="124">
        <v>2</v>
      </c>
      <c r="N24" s="124">
        <v>2</v>
      </c>
      <c r="O24" s="126">
        <v>2</v>
      </c>
      <c r="P24" s="124">
        <v>0</v>
      </c>
      <c r="Q24" s="124">
        <v>2</v>
      </c>
      <c r="R24" s="124">
        <v>2</v>
      </c>
      <c r="S24" s="124">
        <v>0</v>
      </c>
      <c r="T24" s="124">
        <v>2</v>
      </c>
      <c r="U24" s="124">
        <v>2</v>
      </c>
      <c r="V24" s="124">
        <v>2</v>
      </c>
      <c r="W24" s="124">
        <v>0</v>
      </c>
      <c r="X24" s="124">
        <v>2</v>
      </c>
      <c r="Y24" s="3" t="s">
        <v>72</v>
      </c>
    </row>
    <row r="25" spans="1:25" ht="11.25">
      <c r="A25" s="3">
        <v>16</v>
      </c>
      <c r="B25" s="4" t="s">
        <v>19</v>
      </c>
      <c r="C25" s="124">
        <v>2</v>
      </c>
      <c r="D25" s="124">
        <v>1</v>
      </c>
      <c r="E25" s="126">
        <v>2</v>
      </c>
      <c r="F25" s="126">
        <v>2</v>
      </c>
      <c r="G25" s="124">
        <v>2</v>
      </c>
      <c r="H25" s="124">
        <v>2</v>
      </c>
      <c r="I25" s="124">
        <v>2</v>
      </c>
      <c r="J25" s="124">
        <v>2</v>
      </c>
      <c r="K25" s="124">
        <v>2</v>
      </c>
      <c r="L25" s="124">
        <v>2</v>
      </c>
      <c r="M25" s="124">
        <v>2</v>
      </c>
      <c r="N25" s="124">
        <v>2</v>
      </c>
      <c r="O25" s="126">
        <v>2</v>
      </c>
      <c r="P25" s="124">
        <v>2</v>
      </c>
      <c r="Q25" s="124">
        <v>2</v>
      </c>
      <c r="R25" s="124">
        <v>2</v>
      </c>
      <c r="S25" s="124">
        <v>2</v>
      </c>
      <c r="T25" s="124">
        <v>2</v>
      </c>
      <c r="U25" s="124">
        <v>2</v>
      </c>
      <c r="V25" s="124">
        <v>2</v>
      </c>
      <c r="W25" s="124">
        <v>0</v>
      </c>
      <c r="X25" s="124">
        <v>2</v>
      </c>
      <c r="Y25" s="3"/>
    </row>
    <row r="26" spans="1:25" ht="11.25">
      <c r="A26" s="3">
        <v>17</v>
      </c>
      <c r="B26" s="4" t="s">
        <v>20</v>
      </c>
      <c r="C26" s="124">
        <v>2</v>
      </c>
      <c r="D26" s="124">
        <v>2</v>
      </c>
      <c r="E26" s="126">
        <v>2</v>
      </c>
      <c r="F26" s="126">
        <v>2</v>
      </c>
      <c r="G26" s="124">
        <v>2</v>
      </c>
      <c r="H26" s="124">
        <v>2</v>
      </c>
      <c r="I26" s="124">
        <v>2</v>
      </c>
      <c r="J26" s="124">
        <v>2</v>
      </c>
      <c r="K26" s="124">
        <v>2</v>
      </c>
      <c r="L26" s="124">
        <v>2</v>
      </c>
      <c r="M26" s="124">
        <v>2</v>
      </c>
      <c r="N26" s="124">
        <v>2</v>
      </c>
      <c r="O26" s="126">
        <v>2</v>
      </c>
      <c r="P26" s="124">
        <v>2</v>
      </c>
      <c r="Q26" s="124">
        <v>2</v>
      </c>
      <c r="R26" s="124">
        <v>2</v>
      </c>
      <c r="S26" s="124">
        <v>2</v>
      </c>
      <c r="T26" s="124">
        <v>2</v>
      </c>
      <c r="U26" s="124">
        <v>2</v>
      </c>
      <c r="V26" s="124">
        <v>2</v>
      </c>
      <c r="W26" s="124">
        <v>2</v>
      </c>
      <c r="X26" s="124">
        <v>2</v>
      </c>
      <c r="Y26" s="3"/>
    </row>
    <row r="27" spans="1:25" ht="123.75">
      <c r="A27" s="3">
        <v>18</v>
      </c>
      <c r="B27" s="4" t="s">
        <v>42</v>
      </c>
      <c r="C27" s="124">
        <v>2</v>
      </c>
      <c r="D27" s="124">
        <v>1</v>
      </c>
      <c r="E27" s="126">
        <v>2</v>
      </c>
      <c r="F27" s="126">
        <v>2</v>
      </c>
      <c r="G27" s="124">
        <v>2</v>
      </c>
      <c r="H27" s="124">
        <v>2</v>
      </c>
      <c r="I27" s="124">
        <v>2</v>
      </c>
      <c r="J27" s="124">
        <v>2</v>
      </c>
      <c r="K27" s="124">
        <v>2</v>
      </c>
      <c r="L27" s="124">
        <v>2</v>
      </c>
      <c r="M27" s="124">
        <v>2</v>
      </c>
      <c r="N27" s="124">
        <v>2</v>
      </c>
      <c r="O27" s="126">
        <v>1</v>
      </c>
      <c r="P27" s="124">
        <v>2</v>
      </c>
      <c r="Q27" s="124">
        <v>2</v>
      </c>
      <c r="R27" s="124">
        <v>2</v>
      </c>
      <c r="S27" s="124">
        <v>2</v>
      </c>
      <c r="T27" s="124">
        <v>2</v>
      </c>
      <c r="U27" s="124">
        <v>2</v>
      </c>
      <c r="V27" s="124">
        <v>2</v>
      </c>
      <c r="W27" s="124">
        <v>2</v>
      </c>
      <c r="X27" s="124">
        <v>2</v>
      </c>
      <c r="Y27" s="3" t="s">
        <v>73</v>
      </c>
    </row>
    <row r="28" spans="1:25" s="95" customFormat="1" ht="11.25">
      <c r="A28" s="96"/>
      <c r="B28" s="97" t="s">
        <v>21</v>
      </c>
      <c r="C28" s="106"/>
      <c r="D28" s="106"/>
      <c r="E28" s="96"/>
      <c r="F28" s="93"/>
      <c r="G28" s="106"/>
      <c r="H28" s="106"/>
      <c r="I28" s="106"/>
      <c r="J28" s="106"/>
      <c r="K28" s="106"/>
      <c r="L28" s="106"/>
      <c r="M28" s="106"/>
      <c r="N28" s="106"/>
      <c r="O28" s="96"/>
      <c r="P28" s="106"/>
      <c r="Q28" s="106"/>
      <c r="R28" s="106"/>
      <c r="S28" s="106"/>
      <c r="T28" s="106"/>
      <c r="U28" s="106"/>
      <c r="V28" s="106"/>
      <c r="W28" s="106"/>
      <c r="X28" s="106"/>
      <c r="Y28" s="96"/>
    </row>
    <row r="29" spans="1:25" ht="11.25">
      <c r="A29" s="6">
        <v>19</v>
      </c>
      <c r="B29" s="5" t="s">
        <v>41</v>
      </c>
      <c r="C29" s="124">
        <v>2</v>
      </c>
      <c r="D29" s="124">
        <v>2</v>
      </c>
      <c r="E29" s="125">
        <v>2</v>
      </c>
      <c r="F29" s="126">
        <v>2</v>
      </c>
      <c r="G29" s="124">
        <v>2</v>
      </c>
      <c r="H29" s="124">
        <v>2</v>
      </c>
      <c r="I29" s="124">
        <v>2</v>
      </c>
      <c r="J29" s="124">
        <v>2</v>
      </c>
      <c r="K29" s="124">
        <v>2</v>
      </c>
      <c r="L29" s="124">
        <v>2</v>
      </c>
      <c r="M29" s="124">
        <v>2</v>
      </c>
      <c r="N29" s="124">
        <v>2</v>
      </c>
      <c r="O29" s="125">
        <v>2</v>
      </c>
      <c r="P29" s="124">
        <v>2</v>
      </c>
      <c r="Q29" s="124">
        <v>2</v>
      </c>
      <c r="R29" s="124">
        <v>2</v>
      </c>
      <c r="S29" s="124">
        <v>2</v>
      </c>
      <c r="T29" s="124">
        <v>2</v>
      </c>
      <c r="U29" s="124">
        <v>2</v>
      </c>
      <c r="V29" s="124">
        <v>2</v>
      </c>
      <c r="W29" s="124">
        <v>2</v>
      </c>
      <c r="X29" s="124">
        <v>2</v>
      </c>
      <c r="Y29" s="6"/>
    </row>
    <row r="30" spans="1:25" ht="33.75">
      <c r="A30" s="6">
        <v>20</v>
      </c>
      <c r="B30" s="5" t="s">
        <v>22</v>
      </c>
      <c r="C30" s="124">
        <v>2</v>
      </c>
      <c r="D30" s="124">
        <v>2</v>
      </c>
      <c r="E30" s="125">
        <v>2</v>
      </c>
      <c r="F30" s="126">
        <v>2</v>
      </c>
      <c r="G30" s="124">
        <v>2</v>
      </c>
      <c r="H30" s="124">
        <v>2</v>
      </c>
      <c r="I30" s="124">
        <v>2</v>
      </c>
      <c r="J30" s="124">
        <v>2</v>
      </c>
      <c r="K30" s="124">
        <v>2</v>
      </c>
      <c r="L30" s="124">
        <v>2</v>
      </c>
      <c r="M30" s="124">
        <v>2</v>
      </c>
      <c r="N30" s="124">
        <v>2</v>
      </c>
      <c r="O30" s="125">
        <v>2</v>
      </c>
      <c r="P30" s="124">
        <v>2</v>
      </c>
      <c r="Q30" s="124">
        <v>2</v>
      </c>
      <c r="R30" s="124">
        <v>2</v>
      </c>
      <c r="S30" s="124">
        <v>2</v>
      </c>
      <c r="T30" s="124">
        <v>2</v>
      </c>
      <c r="U30" s="124">
        <v>2</v>
      </c>
      <c r="V30" s="124">
        <v>2</v>
      </c>
      <c r="W30" s="124">
        <v>2</v>
      </c>
      <c r="X30" s="124">
        <v>2</v>
      </c>
      <c r="Y30" s="6"/>
    </row>
    <row r="31" spans="1:25" ht="22.5">
      <c r="A31" s="6">
        <v>21</v>
      </c>
      <c r="B31" s="5" t="s">
        <v>23</v>
      </c>
      <c r="C31" s="124">
        <v>2</v>
      </c>
      <c r="D31" s="124">
        <v>2</v>
      </c>
      <c r="E31" s="125">
        <v>2</v>
      </c>
      <c r="F31" s="126">
        <v>2</v>
      </c>
      <c r="G31" s="124">
        <v>2</v>
      </c>
      <c r="H31" s="124">
        <v>2</v>
      </c>
      <c r="I31" s="124">
        <v>2</v>
      </c>
      <c r="J31" s="124">
        <v>2</v>
      </c>
      <c r="K31" s="124">
        <v>2</v>
      </c>
      <c r="L31" s="124">
        <v>2</v>
      </c>
      <c r="M31" s="124">
        <v>2</v>
      </c>
      <c r="N31" s="124">
        <v>2</v>
      </c>
      <c r="O31" s="125">
        <v>2</v>
      </c>
      <c r="P31" s="124">
        <v>2</v>
      </c>
      <c r="Q31" s="124">
        <v>2</v>
      </c>
      <c r="R31" s="124">
        <v>2</v>
      </c>
      <c r="S31" s="124">
        <v>2</v>
      </c>
      <c r="T31" s="124">
        <v>2</v>
      </c>
      <c r="U31" s="124">
        <v>2</v>
      </c>
      <c r="V31" s="124">
        <v>2</v>
      </c>
      <c r="W31" s="124">
        <v>2</v>
      </c>
      <c r="X31" s="124">
        <v>2</v>
      </c>
      <c r="Y31" s="6"/>
    </row>
    <row r="32" spans="1:25" ht="11.25">
      <c r="A32" s="6"/>
      <c r="B32" s="8" t="s">
        <v>24</v>
      </c>
      <c r="C32" s="1">
        <f aca="true" t="shared" si="0" ref="C32:H32">SUM(C8:C31)</f>
        <v>42</v>
      </c>
      <c r="D32" s="1">
        <f t="shared" si="0"/>
        <v>39</v>
      </c>
      <c r="E32" s="1">
        <f t="shared" si="0"/>
        <v>42</v>
      </c>
      <c r="F32" s="1">
        <f t="shared" si="0"/>
        <v>42</v>
      </c>
      <c r="G32" s="1">
        <f t="shared" si="0"/>
        <v>42</v>
      </c>
      <c r="H32" s="1">
        <f t="shared" si="0"/>
        <v>42</v>
      </c>
      <c r="I32" s="1">
        <f aca="true" t="shared" si="1" ref="I32:S32">SUM(I8:I31)</f>
        <v>42</v>
      </c>
      <c r="J32" s="1">
        <f t="shared" si="1"/>
        <v>42</v>
      </c>
      <c r="K32" s="1">
        <f t="shared" si="1"/>
        <v>41</v>
      </c>
      <c r="L32" s="1">
        <f t="shared" si="1"/>
        <v>42</v>
      </c>
      <c r="M32" s="1">
        <f t="shared" si="1"/>
        <v>42</v>
      </c>
      <c r="N32" s="1">
        <f t="shared" si="1"/>
        <v>42</v>
      </c>
      <c r="O32" s="1">
        <f>SUM(O8:O31)</f>
        <v>41</v>
      </c>
      <c r="P32" s="1">
        <f t="shared" si="1"/>
        <v>40</v>
      </c>
      <c r="Q32" s="1">
        <f t="shared" si="1"/>
        <v>42</v>
      </c>
      <c r="R32" s="1">
        <f t="shared" si="1"/>
        <v>42</v>
      </c>
      <c r="S32" s="1">
        <f t="shared" si="1"/>
        <v>40</v>
      </c>
      <c r="T32" s="1">
        <f>SUM(T8:T31)</f>
        <v>42</v>
      </c>
      <c r="U32" s="1">
        <f>SUM(U8:U31)</f>
        <v>42</v>
      </c>
      <c r="V32" s="1">
        <f>SUM(V8:V31)</f>
        <v>42</v>
      </c>
      <c r="W32" s="1">
        <f>SUM(W8:W31)</f>
        <v>31</v>
      </c>
      <c r="X32" s="1">
        <f>SUM(X8:X31)</f>
        <v>42</v>
      </c>
      <c r="Y32" s="2"/>
    </row>
    <row r="33" spans="1:25" s="87" customFormat="1" ht="11.25">
      <c r="A33" s="85"/>
      <c r="B33" s="86" t="s">
        <v>25</v>
      </c>
      <c r="C33" s="68">
        <f aca="true" t="shared" si="2" ref="C33:H33">(C32/42)</f>
        <v>1</v>
      </c>
      <c r="D33" s="68">
        <f t="shared" si="2"/>
        <v>0.9285714285714286</v>
      </c>
      <c r="E33" s="68">
        <f t="shared" si="2"/>
        <v>1</v>
      </c>
      <c r="F33" s="68">
        <f t="shared" si="2"/>
        <v>1</v>
      </c>
      <c r="G33" s="68">
        <f t="shared" si="2"/>
        <v>1</v>
      </c>
      <c r="H33" s="68">
        <f t="shared" si="2"/>
        <v>1</v>
      </c>
      <c r="I33" s="68">
        <f aca="true" t="shared" si="3" ref="I33:X33">(I32/42)</f>
        <v>1</v>
      </c>
      <c r="J33" s="68">
        <f t="shared" si="3"/>
        <v>1</v>
      </c>
      <c r="K33" s="68">
        <f t="shared" si="3"/>
        <v>0.9761904761904762</v>
      </c>
      <c r="L33" s="68">
        <f t="shared" si="3"/>
        <v>1</v>
      </c>
      <c r="M33" s="68">
        <f t="shared" si="3"/>
        <v>1</v>
      </c>
      <c r="N33" s="68">
        <f t="shared" si="3"/>
        <v>1</v>
      </c>
      <c r="O33" s="68">
        <f>(O32/42)</f>
        <v>0.9761904761904762</v>
      </c>
      <c r="P33" s="68">
        <f t="shared" si="3"/>
        <v>0.9523809523809523</v>
      </c>
      <c r="Q33" s="68">
        <f t="shared" si="3"/>
        <v>1</v>
      </c>
      <c r="R33" s="68">
        <f t="shared" si="3"/>
        <v>1</v>
      </c>
      <c r="S33" s="68">
        <f t="shared" si="3"/>
        <v>0.9523809523809523</v>
      </c>
      <c r="T33" s="68">
        <f t="shared" si="3"/>
        <v>1</v>
      </c>
      <c r="U33" s="68">
        <f t="shared" si="3"/>
        <v>1</v>
      </c>
      <c r="V33" s="68">
        <f t="shared" si="3"/>
        <v>1</v>
      </c>
      <c r="W33" s="68">
        <f t="shared" si="3"/>
        <v>0.7380952380952381</v>
      </c>
      <c r="X33" s="68">
        <f t="shared" si="3"/>
        <v>1</v>
      </c>
      <c r="Y33" s="68"/>
    </row>
    <row r="34" spans="1:25" s="99" customFormat="1" ht="11.25">
      <c r="A34" s="79"/>
      <c r="B34" s="75" t="s">
        <v>26</v>
      </c>
      <c r="C34" s="105"/>
      <c r="D34" s="105"/>
      <c r="E34" s="79"/>
      <c r="F34" s="76"/>
      <c r="G34" s="105"/>
      <c r="H34" s="105"/>
      <c r="I34" s="105"/>
      <c r="J34" s="105"/>
      <c r="K34" s="105"/>
      <c r="L34" s="105"/>
      <c r="M34" s="105"/>
      <c r="N34" s="105"/>
      <c r="O34" s="79"/>
      <c r="P34" s="105"/>
      <c r="Q34" s="105"/>
      <c r="R34" s="105"/>
      <c r="S34" s="105"/>
      <c r="T34" s="105"/>
      <c r="U34" s="105"/>
      <c r="V34" s="105"/>
      <c r="W34" s="105"/>
      <c r="X34" s="105"/>
      <c r="Y34" s="79"/>
    </row>
    <row r="35" spans="1:25" ht="11.25">
      <c r="A35" s="6">
        <v>22</v>
      </c>
      <c r="B35" s="5" t="s">
        <v>27</v>
      </c>
      <c r="C35" s="124">
        <v>2</v>
      </c>
      <c r="D35" s="124">
        <v>1</v>
      </c>
      <c r="E35" s="125">
        <v>2</v>
      </c>
      <c r="F35" s="126">
        <v>2</v>
      </c>
      <c r="G35" s="124">
        <v>2</v>
      </c>
      <c r="H35" s="124">
        <v>2</v>
      </c>
      <c r="I35" s="124">
        <v>2</v>
      </c>
      <c r="J35" s="124">
        <v>2</v>
      </c>
      <c r="K35" s="124">
        <v>2</v>
      </c>
      <c r="L35" s="124">
        <v>2</v>
      </c>
      <c r="M35" s="124">
        <v>2</v>
      </c>
      <c r="N35" s="124">
        <v>2</v>
      </c>
      <c r="O35" s="125">
        <v>2</v>
      </c>
      <c r="P35" s="124">
        <v>2</v>
      </c>
      <c r="Q35" s="124">
        <v>2</v>
      </c>
      <c r="R35" s="124">
        <v>2</v>
      </c>
      <c r="S35" s="124">
        <v>2</v>
      </c>
      <c r="T35" s="124">
        <v>2</v>
      </c>
      <c r="U35" s="124">
        <v>2</v>
      </c>
      <c r="V35" s="124">
        <v>2</v>
      </c>
      <c r="W35" s="124">
        <v>0</v>
      </c>
      <c r="X35" s="124">
        <v>2</v>
      </c>
      <c r="Y35" s="6"/>
    </row>
    <row r="36" spans="1:25" ht="11.25">
      <c r="A36" s="6">
        <v>23</v>
      </c>
      <c r="B36" s="5" t="s">
        <v>28</v>
      </c>
      <c r="C36" s="124">
        <v>2</v>
      </c>
      <c r="D36" s="124">
        <v>2</v>
      </c>
      <c r="E36" s="125">
        <v>2</v>
      </c>
      <c r="F36" s="126">
        <v>2</v>
      </c>
      <c r="G36" s="124">
        <v>2</v>
      </c>
      <c r="H36" s="124">
        <v>2</v>
      </c>
      <c r="I36" s="124">
        <v>2</v>
      </c>
      <c r="J36" s="124">
        <v>2</v>
      </c>
      <c r="K36" s="124">
        <v>2</v>
      </c>
      <c r="L36" s="124">
        <v>2</v>
      </c>
      <c r="M36" s="124">
        <v>2</v>
      </c>
      <c r="N36" s="124">
        <v>2</v>
      </c>
      <c r="O36" s="125">
        <v>2</v>
      </c>
      <c r="P36" s="124">
        <v>2</v>
      </c>
      <c r="Q36" s="124">
        <v>2</v>
      </c>
      <c r="R36" s="124">
        <v>2</v>
      </c>
      <c r="S36" s="124">
        <v>2</v>
      </c>
      <c r="T36" s="124">
        <v>2</v>
      </c>
      <c r="U36" s="124">
        <v>2</v>
      </c>
      <c r="V36" s="124">
        <v>2</v>
      </c>
      <c r="W36" s="124">
        <v>0</v>
      </c>
      <c r="X36" s="124">
        <v>2</v>
      </c>
      <c r="Y36" s="6"/>
    </row>
    <row r="37" spans="1:25" ht="11.25">
      <c r="A37" s="6">
        <v>24</v>
      </c>
      <c r="B37" s="5" t="s">
        <v>29</v>
      </c>
      <c r="C37" s="124">
        <v>2</v>
      </c>
      <c r="D37" s="124">
        <v>1</v>
      </c>
      <c r="E37" s="125">
        <v>2</v>
      </c>
      <c r="F37" s="126">
        <v>2</v>
      </c>
      <c r="G37" s="124">
        <v>2</v>
      </c>
      <c r="H37" s="124">
        <v>2</v>
      </c>
      <c r="I37" s="124">
        <v>2</v>
      </c>
      <c r="J37" s="124">
        <v>1</v>
      </c>
      <c r="K37" s="124">
        <v>2</v>
      </c>
      <c r="L37" s="124">
        <v>2</v>
      </c>
      <c r="M37" s="124">
        <v>2</v>
      </c>
      <c r="N37" s="124">
        <v>2</v>
      </c>
      <c r="O37" s="125">
        <v>2</v>
      </c>
      <c r="P37" s="124">
        <v>2</v>
      </c>
      <c r="Q37" s="124">
        <v>2</v>
      </c>
      <c r="R37" s="124">
        <v>2</v>
      </c>
      <c r="S37" s="124">
        <v>2</v>
      </c>
      <c r="T37" s="124">
        <v>2</v>
      </c>
      <c r="U37" s="124">
        <v>2</v>
      </c>
      <c r="V37" s="124">
        <v>2</v>
      </c>
      <c r="W37" s="124">
        <v>0</v>
      </c>
      <c r="X37" s="124">
        <v>2</v>
      </c>
      <c r="Y37" s="6"/>
    </row>
    <row r="38" spans="1:25" ht="11.25">
      <c r="A38" s="6">
        <v>25</v>
      </c>
      <c r="B38" s="5" t="s">
        <v>30</v>
      </c>
      <c r="C38" s="124">
        <v>2</v>
      </c>
      <c r="D38" s="124">
        <v>2</v>
      </c>
      <c r="E38" s="125">
        <v>2</v>
      </c>
      <c r="F38" s="126">
        <v>2</v>
      </c>
      <c r="G38" s="124">
        <v>2</v>
      </c>
      <c r="H38" s="124">
        <v>2</v>
      </c>
      <c r="I38" s="124">
        <v>2</v>
      </c>
      <c r="J38" s="124">
        <v>2</v>
      </c>
      <c r="K38" s="124">
        <v>2</v>
      </c>
      <c r="L38" s="124">
        <v>2</v>
      </c>
      <c r="M38" s="124">
        <v>2</v>
      </c>
      <c r="N38" s="124">
        <v>2</v>
      </c>
      <c r="O38" s="125">
        <v>2</v>
      </c>
      <c r="P38" s="124">
        <v>2</v>
      </c>
      <c r="Q38" s="124">
        <v>2</v>
      </c>
      <c r="R38" s="124">
        <v>2</v>
      </c>
      <c r="S38" s="124">
        <v>1</v>
      </c>
      <c r="T38" s="124">
        <v>1</v>
      </c>
      <c r="U38" s="124">
        <v>2</v>
      </c>
      <c r="V38" s="124">
        <v>2</v>
      </c>
      <c r="W38" s="124">
        <v>0</v>
      </c>
      <c r="X38" s="124">
        <v>2</v>
      </c>
      <c r="Y38" s="6"/>
    </row>
    <row r="39" spans="1:25" ht="22.5">
      <c r="A39" s="6">
        <v>26</v>
      </c>
      <c r="B39" s="5" t="s">
        <v>31</v>
      </c>
      <c r="C39" s="124">
        <v>2</v>
      </c>
      <c r="D39" s="124">
        <v>2</v>
      </c>
      <c r="E39" s="125">
        <v>2</v>
      </c>
      <c r="F39" s="126">
        <v>2</v>
      </c>
      <c r="G39" s="124">
        <v>2</v>
      </c>
      <c r="H39" s="124">
        <v>2</v>
      </c>
      <c r="I39" s="124">
        <v>2</v>
      </c>
      <c r="J39" s="124">
        <v>2</v>
      </c>
      <c r="K39" s="124">
        <v>2</v>
      </c>
      <c r="L39" s="124">
        <v>2</v>
      </c>
      <c r="M39" s="124">
        <v>2</v>
      </c>
      <c r="N39" s="124">
        <v>2</v>
      </c>
      <c r="O39" s="125">
        <v>2</v>
      </c>
      <c r="P39" s="124">
        <v>2</v>
      </c>
      <c r="Q39" s="124">
        <v>2</v>
      </c>
      <c r="R39" s="124">
        <v>2</v>
      </c>
      <c r="S39" s="124">
        <v>1</v>
      </c>
      <c r="T39" s="124">
        <v>2</v>
      </c>
      <c r="U39" s="124">
        <v>2</v>
      </c>
      <c r="V39" s="124">
        <v>2</v>
      </c>
      <c r="W39" s="124">
        <v>1</v>
      </c>
      <c r="X39" s="124">
        <v>2</v>
      </c>
      <c r="Y39" s="6"/>
    </row>
    <row r="40" spans="1:25" ht="22.5">
      <c r="A40" s="6">
        <v>27</v>
      </c>
      <c r="B40" s="5" t="s">
        <v>32</v>
      </c>
      <c r="C40" s="124">
        <v>2</v>
      </c>
      <c r="D40" s="124">
        <v>2</v>
      </c>
      <c r="E40" s="125">
        <v>2</v>
      </c>
      <c r="F40" s="126">
        <v>2</v>
      </c>
      <c r="G40" s="124">
        <v>2</v>
      </c>
      <c r="H40" s="124">
        <v>2</v>
      </c>
      <c r="I40" s="124">
        <v>2</v>
      </c>
      <c r="J40" s="124">
        <v>2</v>
      </c>
      <c r="K40" s="124">
        <v>2</v>
      </c>
      <c r="L40" s="124">
        <v>2</v>
      </c>
      <c r="M40" s="124">
        <v>2</v>
      </c>
      <c r="N40" s="124">
        <v>2</v>
      </c>
      <c r="O40" s="125">
        <v>2</v>
      </c>
      <c r="P40" s="124">
        <v>2</v>
      </c>
      <c r="Q40" s="124">
        <v>2</v>
      </c>
      <c r="R40" s="124">
        <v>2</v>
      </c>
      <c r="S40" s="124">
        <v>2</v>
      </c>
      <c r="T40" s="124">
        <v>2</v>
      </c>
      <c r="U40" s="124">
        <v>2</v>
      </c>
      <c r="V40" s="124">
        <v>2</v>
      </c>
      <c r="W40" s="124">
        <v>2</v>
      </c>
      <c r="X40" s="124">
        <v>2</v>
      </c>
      <c r="Y40" s="3" t="s">
        <v>68</v>
      </c>
    </row>
    <row r="41" spans="1:25" ht="22.5">
      <c r="A41" s="6">
        <v>28</v>
      </c>
      <c r="B41" s="5" t="s">
        <v>33</v>
      </c>
      <c r="C41" s="124">
        <v>2</v>
      </c>
      <c r="D41" s="124">
        <v>2</v>
      </c>
      <c r="E41" s="125">
        <v>2</v>
      </c>
      <c r="F41" s="126">
        <v>2</v>
      </c>
      <c r="G41" s="124">
        <v>2</v>
      </c>
      <c r="H41" s="124">
        <v>2</v>
      </c>
      <c r="I41" s="124">
        <v>2</v>
      </c>
      <c r="J41" s="124">
        <v>2</v>
      </c>
      <c r="K41" s="124">
        <v>2</v>
      </c>
      <c r="L41" s="124">
        <v>2</v>
      </c>
      <c r="M41" s="124">
        <v>2</v>
      </c>
      <c r="N41" s="124">
        <v>2</v>
      </c>
      <c r="O41" s="125">
        <v>2</v>
      </c>
      <c r="P41" s="124">
        <v>2</v>
      </c>
      <c r="Q41" s="124">
        <v>2</v>
      </c>
      <c r="R41" s="124">
        <v>2</v>
      </c>
      <c r="S41" s="124">
        <v>2</v>
      </c>
      <c r="T41" s="124">
        <v>2</v>
      </c>
      <c r="U41" s="124">
        <v>2</v>
      </c>
      <c r="V41" s="124">
        <v>2</v>
      </c>
      <c r="W41" s="124">
        <v>2</v>
      </c>
      <c r="X41" s="124">
        <v>2</v>
      </c>
      <c r="Y41" s="3" t="s">
        <v>68</v>
      </c>
    </row>
    <row r="42" spans="1:25" ht="11.25">
      <c r="A42" s="6"/>
      <c r="B42" s="8" t="s">
        <v>34</v>
      </c>
      <c r="C42" s="1">
        <f aca="true" t="shared" si="4" ref="C42:H42">SUM(C35:C41)</f>
        <v>14</v>
      </c>
      <c r="D42" s="1">
        <f t="shared" si="4"/>
        <v>12</v>
      </c>
      <c r="E42" s="1">
        <f t="shared" si="4"/>
        <v>14</v>
      </c>
      <c r="F42" s="1">
        <f t="shared" si="4"/>
        <v>14</v>
      </c>
      <c r="G42" s="1">
        <f t="shared" si="4"/>
        <v>14</v>
      </c>
      <c r="H42" s="1">
        <f t="shared" si="4"/>
        <v>14</v>
      </c>
      <c r="I42" s="1">
        <f aca="true" t="shared" si="5" ref="I42:X42">SUM(I35:I41)</f>
        <v>14</v>
      </c>
      <c r="J42" s="1">
        <f t="shared" si="5"/>
        <v>13</v>
      </c>
      <c r="K42" s="1">
        <f t="shared" si="5"/>
        <v>14</v>
      </c>
      <c r="L42" s="1">
        <f t="shared" si="5"/>
        <v>14</v>
      </c>
      <c r="M42" s="1">
        <f t="shared" si="5"/>
        <v>14</v>
      </c>
      <c r="N42" s="1">
        <f t="shared" si="5"/>
        <v>14</v>
      </c>
      <c r="O42" s="1">
        <f>SUM(O35:O41)</f>
        <v>14</v>
      </c>
      <c r="P42" s="1">
        <f t="shared" si="5"/>
        <v>14</v>
      </c>
      <c r="Q42" s="1">
        <f t="shared" si="5"/>
        <v>14</v>
      </c>
      <c r="R42" s="1">
        <f t="shared" si="5"/>
        <v>14</v>
      </c>
      <c r="S42" s="1">
        <f t="shared" si="5"/>
        <v>12</v>
      </c>
      <c r="T42" s="1">
        <f t="shared" si="5"/>
        <v>13</v>
      </c>
      <c r="U42" s="1">
        <f t="shared" si="5"/>
        <v>14</v>
      </c>
      <c r="V42" s="1">
        <f t="shared" si="5"/>
        <v>14</v>
      </c>
      <c r="W42" s="1">
        <f t="shared" si="5"/>
        <v>5</v>
      </c>
      <c r="X42" s="1">
        <f t="shared" si="5"/>
        <v>14</v>
      </c>
      <c r="Y42" s="2"/>
    </row>
    <row r="43" spans="1:25" s="87" customFormat="1" ht="11.25">
      <c r="A43" s="85"/>
      <c r="B43" s="86" t="s">
        <v>25</v>
      </c>
      <c r="C43" s="68">
        <f aca="true" t="shared" si="6" ref="C43:H43">C42/14</f>
        <v>1</v>
      </c>
      <c r="D43" s="68">
        <f t="shared" si="6"/>
        <v>0.8571428571428571</v>
      </c>
      <c r="E43" s="68">
        <f t="shared" si="6"/>
        <v>1</v>
      </c>
      <c r="F43" s="68">
        <f t="shared" si="6"/>
        <v>1</v>
      </c>
      <c r="G43" s="68">
        <f t="shared" si="6"/>
        <v>1</v>
      </c>
      <c r="H43" s="68">
        <f t="shared" si="6"/>
        <v>1</v>
      </c>
      <c r="I43" s="68">
        <f aca="true" t="shared" si="7" ref="I43:X43">I42/14</f>
        <v>1</v>
      </c>
      <c r="J43" s="68">
        <f t="shared" si="7"/>
        <v>0.9285714285714286</v>
      </c>
      <c r="K43" s="68">
        <f t="shared" si="7"/>
        <v>1</v>
      </c>
      <c r="L43" s="68">
        <f t="shared" si="7"/>
        <v>1</v>
      </c>
      <c r="M43" s="68">
        <f t="shared" si="7"/>
        <v>1</v>
      </c>
      <c r="N43" s="68">
        <f t="shared" si="7"/>
        <v>1</v>
      </c>
      <c r="O43" s="68">
        <f>O42/14</f>
        <v>1</v>
      </c>
      <c r="P43" s="68">
        <f t="shared" si="7"/>
        <v>1</v>
      </c>
      <c r="Q43" s="68">
        <f t="shared" si="7"/>
        <v>1</v>
      </c>
      <c r="R43" s="68">
        <f t="shared" si="7"/>
        <v>1</v>
      </c>
      <c r="S43" s="68">
        <f t="shared" si="7"/>
        <v>0.8571428571428571</v>
      </c>
      <c r="T43" s="68">
        <f t="shared" si="7"/>
        <v>0.9285714285714286</v>
      </c>
      <c r="U43" s="68">
        <f t="shared" si="7"/>
        <v>1</v>
      </c>
      <c r="V43" s="68">
        <f t="shared" si="7"/>
        <v>1</v>
      </c>
      <c r="W43" s="68">
        <f t="shared" si="7"/>
        <v>0.35714285714285715</v>
      </c>
      <c r="X43" s="68">
        <f t="shared" si="7"/>
        <v>1</v>
      </c>
      <c r="Y43" s="68"/>
    </row>
    <row r="44" spans="1:25" s="99" customFormat="1" ht="11.25">
      <c r="A44" s="79"/>
      <c r="B44" s="75" t="s">
        <v>43</v>
      </c>
      <c r="C44" s="105"/>
      <c r="D44" s="105"/>
      <c r="E44" s="78"/>
      <c r="F44" s="76"/>
      <c r="G44" s="105"/>
      <c r="H44" s="105"/>
      <c r="I44" s="105"/>
      <c r="J44" s="105"/>
      <c r="K44" s="105"/>
      <c r="L44" s="105"/>
      <c r="M44" s="105"/>
      <c r="N44" s="105"/>
      <c r="O44" s="78"/>
      <c r="P44" s="105"/>
      <c r="Q44" s="105"/>
      <c r="R44" s="105"/>
      <c r="S44" s="105"/>
      <c r="T44" s="105"/>
      <c r="U44" s="105"/>
      <c r="V44" s="105"/>
      <c r="W44" s="105"/>
      <c r="X44" s="105"/>
      <c r="Y44" s="78"/>
    </row>
    <row r="45" spans="1:25" ht="22.5">
      <c r="A45" s="6">
        <v>29</v>
      </c>
      <c r="B45" s="5" t="s">
        <v>35</v>
      </c>
      <c r="C45" s="124">
        <v>1</v>
      </c>
      <c r="D45" s="124">
        <v>1</v>
      </c>
      <c r="E45" s="126">
        <v>2</v>
      </c>
      <c r="F45" s="126">
        <v>0</v>
      </c>
      <c r="G45" s="124">
        <v>2</v>
      </c>
      <c r="H45" s="124">
        <v>2</v>
      </c>
      <c r="I45" s="124">
        <v>2</v>
      </c>
      <c r="J45" s="124">
        <v>2</v>
      </c>
      <c r="K45" s="124">
        <v>2</v>
      </c>
      <c r="L45" s="124">
        <v>2</v>
      </c>
      <c r="M45" s="124">
        <v>2</v>
      </c>
      <c r="N45" s="124">
        <v>2</v>
      </c>
      <c r="O45" s="126">
        <v>2</v>
      </c>
      <c r="P45" s="124">
        <v>2</v>
      </c>
      <c r="Q45" s="124">
        <v>2</v>
      </c>
      <c r="R45" s="124">
        <v>2</v>
      </c>
      <c r="S45" s="124">
        <v>0</v>
      </c>
      <c r="T45" s="124">
        <v>2</v>
      </c>
      <c r="U45" s="124">
        <v>1</v>
      </c>
      <c r="V45" s="124">
        <v>1</v>
      </c>
      <c r="W45" s="124">
        <v>1</v>
      </c>
      <c r="X45" s="124">
        <v>0</v>
      </c>
      <c r="Y45" s="3" t="s">
        <v>74</v>
      </c>
    </row>
    <row r="46" spans="1:25" ht="56.25">
      <c r="A46" s="6">
        <v>30</v>
      </c>
      <c r="B46" s="5" t="s">
        <v>36</v>
      </c>
      <c r="C46" s="124">
        <v>2</v>
      </c>
      <c r="D46" s="124">
        <v>2</v>
      </c>
      <c r="E46" s="126">
        <v>2</v>
      </c>
      <c r="F46" s="126">
        <v>2</v>
      </c>
      <c r="G46" s="124">
        <v>2</v>
      </c>
      <c r="H46" s="124">
        <v>2</v>
      </c>
      <c r="I46" s="124">
        <v>2</v>
      </c>
      <c r="J46" s="124">
        <v>2</v>
      </c>
      <c r="K46" s="124">
        <v>2</v>
      </c>
      <c r="L46" s="124">
        <v>2</v>
      </c>
      <c r="M46" s="124">
        <v>2</v>
      </c>
      <c r="N46" s="124">
        <v>2</v>
      </c>
      <c r="O46" s="126">
        <v>2</v>
      </c>
      <c r="P46" s="124">
        <v>2</v>
      </c>
      <c r="Q46" s="124">
        <v>2</v>
      </c>
      <c r="R46" s="124">
        <v>2</v>
      </c>
      <c r="S46" s="124">
        <v>2</v>
      </c>
      <c r="T46" s="124">
        <v>2</v>
      </c>
      <c r="U46" s="124">
        <v>2</v>
      </c>
      <c r="V46" s="124">
        <v>1</v>
      </c>
      <c r="W46" s="124">
        <v>0</v>
      </c>
      <c r="X46" s="124">
        <v>2</v>
      </c>
      <c r="Y46" s="3" t="s">
        <v>75</v>
      </c>
    </row>
    <row r="47" spans="1:25" ht="11.25">
      <c r="A47" s="6"/>
      <c r="B47" s="8" t="s">
        <v>192</v>
      </c>
      <c r="C47" s="1">
        <f aca="true" t="shared" si="8" ref="C47:H47">SUM(C45:C46)</f>
        <v>3</v>
      </c>
      <c r="D47" s="1">
        <f t="shared" si="8"/>
        <v>3</v>
      </c>
      <c r="E47" s="1">
        <f t="shared" si="8"/>
        <v>4</v>
      </c>
      <c r="F47" s="1">
        <f t="shared" si="8"/>
        <v>2</v>
      </c>
      <c r="G47" s="1">
        <f t="shared" si="8"/>
        <v>4</v>
      </c>
      <c r="H47" s="1">
        <f t="shared" si="8"/>
        <v>4</v>
      </c>
      <c r="I47" s="1">
        <f aca="true" t="shared" si="9" ref="I47:X47">SUM(I45:I46)</f>
        <v>4</v>
      </c>
      <c r="J47" s="1">
        <f t="shared" si="9"/>
        <v>4</v>
      </c>
      <c r="K47" s="1">
        <f t="shared" si="9"/>
        <v>4</v>
      </c>
      <c r="L47" s="1">
        <f t="shared" si="9"/>
        <v>4</v>
      </c>
      <c r="M47" s="1">
        <f t="shared" si="9"/>
        <v>4</v>
      </c>
      <c r="N47" s="1">
        <f t="shared" si="9"/>
        <v>4</v>
      </c>
      <c r="O47" s="1">
        <f>SUM(O45:O46)</f>
        <v>4</v>
      </c>
      <c r="P47" s="1">
        <f t="shared" si="9"/>
        <v>4</v>
      </c>
      <c r="Q47" s="1">
        <f t="shared" si="9"/>
        <v>4</v>
      </c>
      <c r="R47" s="1">
        <f t="shared" si="9"/>
        <v>4</v>
      </c>
      <c r="S47" s="1">
        <f t="shared" si="9"/>
        <v>2</v>
      </c>
      <c r="T47" s="1">
        <f t="shared" si="9"/>
        <v>4</v>
      </c>
      <c r="U47" s="1">
        <f t="shared" si="9"/>
        <v>3</v>
      </c>
      <c r="V47" s="1">
        <f t="shared" si="9"/>
        <v>2</v>
      </c>
      <c r="W47" s="1">
        <f t="shared" si="9"/>
        <v>1</v>
      </c>
      <c r="X47" s="1">
        <f t="shared" si="9"/>
        <v>2</v>
      </c>
      <c r="Y47" s="2"/>
    </row>
    <row r="48" spans="1:25" s="87" customFormat="1" ht="11.25">
      <c r="A48" s="85"/>
      <c r="B48" s="86" t="s">
        <v>25</v>
      </c>
      <c r="C48" s="68">
        <f aca="true" t="shared" si="10" ref="C48:H48">C47/4</f>
        <v>0.75</v>
      </c>
      <c r="D48" s="68">
        <f t="shared" si="10"/>
        <v>0.75</v>
      </c>
      <c r="E48" s="68">
        <f t="shared" si="10"/>
        <v>1</v>
      </c>
      <c r="F48" s="68">
        <f t="shared" si="10"/>
        <v>0.5</v>
      </c>
      <c r="G48" s="68">
        <f t="shared" si="10"/>
        <v>1</v>
      </c>
      <c r="H48" s="68">
        <f t="shared" si="10"/>
        <v>1</v>
      </c>
      <c r="I48" s="68">
        <f aca="true" t="shared" si="11" ref="I48:X48">I47/4</f>
        <v>1</v>
      </c>
      <c r="J48" s="68">
        <f t="shared" si="11"/>
        <v>1</v>
      </c>
      <c r="K48" s="68">
        <f t="shared" si="11"/>
        <v>1</v>
      </c>
      <c r="L48" s="68">
        <f t="shared" si="11"/>
        <v>1</v>
      </c>
      <c r="M48" s="68">
        <f t="shared" si="11"/>
        <v>1</v>
      </c>
      <c r="N48" s="68">
        <f t="shared" si="11"/>
        <v>1</v>
      </c>
      <c r="O48" s="68">
        <f>O47/4</f>
        <v>1</v>
      </c>
      <c r="P48" s="68">
        <f t="shared" si="11"/>
        <v>1</v>
      </c>
      <c r="Q48" s="68">
        <f t="shared" si="11"/>
        <v>1</v>
      </c>
      <c r="R48" s="68">
        <f t="shared" si="11"/>
        <v>1</v>
      </c>
      <c r="S48" s="68">
        <f t="shared" si="11"/>
        <v>0.5</v>
      </c>
      <c r="T48" s="68">
        <f t="shared" si="11"/>
        <v>1</v>
      </c>
      <c r="U48" s="68">
        <f t="shared" si="11"/>
        <v>0.75</v>
      </c>
      <c r="V48" s="68">
        <f t="shared" si="11"/>
        <v>0.5</v>
      </c>
      <c r="W48" s="68">
        <f t="shared" si="11"/>
        <v>0.25</v>
      </c>
      <c r="X48" s="68">
        <f t="shared" si="11"/>
        <v>0.5</v>
      </c>
      <c r="Y48" s="68"/>
    </row>
    <row r="49" spans="1:25" s="91" customFormat="1" ht="11.25">
      <c r="A49" s="88"/>
      <c r="B49" s="89" t="s">
        <v>37</v>
      </c>
      <c r="C49" s="90">
        <f aca="true" t="shared" si="12" ref="C49:H49">SUM(C47+C42+C32)</f>
        <v>59</v>
      </c>
      <c r="D49" s="90">
        <f t="shared" si="12"/>
        <v>54</v>
      </c>
      <c r="E49" s="90">
        <f t="shared" si="12"/>
        <v>60</v>
      </c>
      <c r="F49" s="90">
        <f t="shared" si="12"/>
        <v>58</v>
      </c>
      <c r="G49" s="90">
        <f t="shared" si="12"/>
        <v>60</v>
      </c>
      <c r="H49" s="90">
        <f t="shared" si="12"/>
        <v>60</v>
      </c>
      <c r="I49" s="90">
        <f aca="true" t="shared" si="13" ref="I49:X49">SUM(I47+I42+I32)</f>
        <v>60</v>
      </c>
      <c r="J49" s="90">
        <f t="shared" si="13"/>
        <v>59</v>
      </c>
      <c r="K49" s="90">
        <f t="shared" si="13"/>
        <v>59</v>
      </c>
      <c r="L49" s="90">
        <f t="shared" si="13"/>
        <v>60</v>
      </c>
      <c r="M49" s="90">
        <f t="shared" si="13"/>
        <v>60</v>
      </c>
      <c r="N49" s="90">
        <f t="shared" si="13"/>
        <v>60</v>
      </c>
      <c r="O49" s="90">
        <f>SUM(O47+O42+O32)</f>
        <v>59</v>
      </c>
      <c r="P49" s="90">
        <f t="shared" si="13"/>
        <v>58</v>
      </c>
      <c r="Q49" s="90">
        <f t="shared" si="13"/>
        <v>60</v>
      </c>
      <c r="R49" s="90">
        <f t="shared" si="13"/>
        <v>60</v>
      </c>
      <c r="S49" s="90">
        <f t="shared" si="13"/>
        <v>54</v>
      </c>
      <c r="T49" s="90">
        <f t="shared" si="13"/>
        <v>59</v>
      </c>
      <c r="U49" s="90">
        <f t="shared" si="13"/>
        <v>59</v>
      </c>
      <c r="V49" s="90">
        <f t="shared" si="13"/>
        <v>58</v>
      </c>
      <c r="W49" s="90">
        <f t="shared" si="13"/>
        <v>37</v>
      </c>
      <c r="X49" s="90">
        <f t="shared" si="13"/>
        <v>58</v>
      </c>
      <c r="Y49" s="90"/>
    </row>
    <row r="50" spans="1:25" s="91" customFormat="1" ht="11.25">
      <c r="A50" s="88"/>
      <c r="B50" s="89" t="s">
        <v>25</v>
      </c>
      <c r="C50" s="92">
        <f aca="true" t="shared" si="14" ref="C50:H50">C49/60</f>
        <v>0.9833333333333333</v>
      </c>
      <c r="D50" s="92">
        <f t="shared" si="14"/>
        <v>0.9</v>
      </c>
      <c r="E50" s="92">
        <f t="shared" si="14"/>
        <v>1</v>
      </c>
      <c r="F50" s="92">
        <f t="shared" si="14"/>
        <v>0.9666666666666667</v>
      </c>
      <c r="G50" s="92">
        <f t="shared" si="14"/>
        <v>1</v>
      </c>
      <c r="H50" s="92">
        <f t="shared" si="14"/>
        <v>1</v>
      </c>
      <c r="I50" s="92">
        <f aca="true" t="shared" si="15" ref="I50:X50">I49/60</f>
        <v>1</v>
      </c>
      <c r="J50" s="92">
        <f t="shared" si="15"/>
        <v>0.9833333333333333</v>
      </c>
      <c r="K50" s="92">
        <f t="shared" si="15"/>
        <v>0.9833333333333333</v>
      </c>
      <c r="L50" s="92">
        <f t="shared" si="15"/>
        <v>1</v>
      </c>
      <c r="M50" s="92">
        <f t="shared" si="15"/>
        <v>1</v>
      </c>
      <c r="N50" s="92">
        <f t="shared" si="15"/>
        <v>1</v>
      </c>
      <c r="O50" s="92">
        <f>O49/60</f>
        <v>0.9833333333333333</v>
      </c>
      <c r="P50" s="92">
        <f t="shared" si="15"/>
        <v>0.9666666666666667</v>
      </c>
      <c r="Q50" s="92">
        <f t="shared" si="15"/>
        <v>1</v>
      </c>
      <c r="R50" s="92">
        <f t="shared" si="15"/>
        <v>1</v>
      </c>
      <c r="S50" s="92">
        <f t="shared" si="15"/>
        <v>0.9</v>
      </c>
      <c r="T50" s="92">
        <f t="shared" si="15"/>
        <v>0.9833333333333333</v>
      </c>
      <c r="U50" s="92">
        <f t="shared" si="15"/>
        <v>0.9833333333333333</v>
      </c>
      <c r="V50" s="92">
        <f t="shared" si="15"/>
        <v>0.9666666666666667</v>
      </c>
      <c r="W50" s="92">
        <f t="shared" si="15"/>
        <v>0.6166666666666667</v>
      </c>
      <c r="X50" s="92">
        <f t="shared" si="15"/>
        <v>0.9666666666666667</v>
      </c>
      <c r="Y50" s="92"/>
    </row>
    <row r="51" spans="1:25" ht="11.25">
      <c r="A51" s="9"/>
      <c r="B51" s="12" t="s">
        <v>38</v>
      </c>
      <c r="C51" s="82" t="s">
        <v>81</v>
      </c>
      <c r="D51" s="82" t="s">
        <v>81</v>
      </c>
      <c r="E51" s="82" t="s">
        <v>81</v>
      </c>
      <c r="F51" s="82" t="s">
        <v>81</v>
      </c>
      <c r="G51" s="82" t="s">
        <v>81</v>
      </c>
      <c r="H51" s="82" t="s">
        <v>81</v>
      </c>
      <c r="I51" s="82" t="s">
        <v>81</v>
      </c>
      <c r="J51" s="82" t="s">
        <v>81</v>
      </c>
      <c r="K51" s="82" t="s">
        <v>81</v>
      </c>
      <c r="L51" s="82" t="s">
        <v>81</v>
      </c>
      <c r="M51" s="82" t="s">
        <v>81</v>
      </c>
      <c r="N51" s="82" t="s">
        <v>81</v>
      </c>
      <c r="O51" s="82" t="s">
        <v>81</v>
      </c>
      <c r="P51" s="82" t="s">
        <v>81</v>
      </c>
      <c r="Q51" s="82" t="s">
        <v>81</v>
      </c>
      <c r="R51" s="82" t="s">
        <v>81</v>
      </c>
      <c r="S51" s="82" t="s">
        <v>81</v>
      </c>
      <c r="T51" s="82" t="s">
        <v>81</v>
      </c>
      <c r="U51" s="82" t="s">
        <v>81</v>
      </c>
      <c r="V51" s="82" t="s">
        <v>81</v>
      </c>
      <c r="W51" s="122" t="s">
        <v>225</v>
      </c>
      <c r="X51" s="82" t="s">
        <v>81</v>
      </c>
      <c r="Y51" s="82"/>
    </row>
    <row r="52" spans="1:15" ht="14.25" customHeight="1">
      <c r="A52" s="9"/>
      <c r="B52" s="9"/>
      <c r="O52" s="84"/>
    </row>
    <row r="53" spans="1:15" ht="11.25">
      <c r="A53" s="107" t="s">
        <v>79</v>
      </c>
      <c r="B53" s="107"/>
      <c r="E53" s="107"/>
      <c r="O53" s="107"/>
    </row>
    <row r="54" spans="1:15" ht="11.25">
      <c r="A54" s="107" t="s">
        <v>80</v>
      </c>
      <c r="B54" s="107"/>
      <c r="E54" s="107"/>
      <c r="O54" s="107"/>
    </row>
  </sheetData>
  <sheetProtection/>
  <mergeCells count="3">
    <mergeCell ref="A4:F4"/>
    <mergeCell ref="A1:Y1"/>
    <mergeCell ref="A2:Y2"/>
  </mergeCells>
  <printOptions/>
  <pageMargins left="0.32" right="0.12" top="0.52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iaj</dc:creator>
  <cp:keywords/>
  <dc:description/>
  <cp:lastModifiedBy>Member of Update24h</cp:lastModifiedBy>
  <cp:lastPrinted>2013-01-03T08:55:16Z</cp:lastPrinted>
  <dcterms:created xsi:type="dcterms:W3CDTF">2011-06-15T10:25:34Z</dcterms:created>
  <dcterms:modified xsi:type="dcterms:W3CDTF">2014-09-08T07:30:21Z</dcterms:modified>
  <cp:category/>
  <cp:version/>
  <cp:contentType/>
  <cp:contentStatus/>
</cp:coreProperties>
</file>